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vlctorg-my.sharepoint.com/personal/kbuckley_vlct_org/Documents/Desktop/"/>
    </mc:Choice>
  </mc:AlternateContent>
  <xr:revisionPtr revIDLastSave="0" documentId="8_{21BDD2B6-EF54-4ECC-8D84-103B7FD0462C}" xr6:coauthVersionLast="47" xr6:coauthVersionMax="47" xr10:uidLastSave="{00000000-0000-0000-0000-000000000000}"/>
  <bookViews>
    <workbookView xWindow="-120" yWindow="-120" windowWidth="29040" windowHeight="15720" xr2:uid="{00000000-000D-0000-FFFF-FFFF00000000}"/>
  </bookViews>
  <sheets>
    <sheet name="Debt Capacit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B23" i="2"/>
  <c r="B21" i="2"/>
  <c r="B22" i="2"/>
  <c r="B20" i="2"/>
  <c r="B25" i="2"/>
  <c r="B24" i="2"/>
  <c r="B19" i="2"/>
  <c r="B17" i="2"/>
  <c r="B18" i="2"/>
</calcChain>
</file>

<file path=xl/sharedStrings.xml><?xml version="1.0" encoding="utf-8"?>
<sst xmlns="http://schemas.openxmlformats.org/spreadsheetml/2006/main" count="48" uniqueCount="48">
  <si>
    <t>Debt Capacity Calculator</t>
  </si>
  <si>
    <t>Town/City</t>
  </si>
  <si>
    <t>Debt Capacity</t>
  </si>
  <si>
    <t>General Fund</t>
  </si>
  <si>
    <t>Date</t>
  </si>
  <si>
    <t>Variable</t>
  </si>
  <si>
    <t>Input Value</t>
  </si>
  <si>
    <t>Description</t>
  </si>
  <si>
    <t>Current Population</t>
  </si>
  <si>
    <t>From latest census or local estimate</t>
  </si>
  <si>
    <t>Net Assessed Value (NAV)</t>
  </si>
  <si>
    <t>Total taxable property value</t>
  </si>
  <si>
    <t>General Fund or Total Governmental Revenues</t>
  </si>
  <si>
    <t xml:space="preserve">Existing Outstanding Debt (Principal)  </t>
  </si>
  <si>
    <t>General obligation debt</t>
  </si>
  <si>
    <t xml:space="preserve">Existing Debt service (annual) </t>
  </si>
  <si>
    <t>Total annual payments (principal + interest)</t>
  </si>
  <si>
    <t xml:space="preserve">Interest Rate Assumption (new debt) </t>
  </si>
  <si>
    <t>Use a conservative fixed rate</t>
  </si>
  <si>
    <t xml:space="preserve">Term of New Debt (months) </t>
  </si>
  <si>
    <t>Use months so that the formula works correctly</t>
  </si>
  <si>
    <t xml:space="preserve">New Project Cost </t>
  </si>
  <si>
    <t xml:space="preserve">Cost of potential project to be finished </t>
  </si>
  <si>
    <t>Metric</t>
  </si>
  <si>
    <t>Output Value</t>
  </si>
  <si>
    <t>What it means</t>
  </si>
  <si>
    <t>Debt per Capita ($)</t>
  </si>
  <si>
    <t>Measures the average debt burden on a per-person basis. Can be useful for comparisons between towns</t>
  </si>
  <si>
    <t>Debt to NAV (%)</t>
  </si>
  <si>
    <t xml:space="preserve">Measures overall debt burden on tax base </t>
  </si>
  <si>
    <t>Debt Service to Revenue (%)</t>
  </si>
  <si>
    <t>Measures how much of a municipality’s annual revenue is consumed by debt payments. (Recommended maximum: ≤ 10% — GFOA) Example - 20% means 0.20 cents of every dollar is going to cover debt.</t>
  </si>
  <si>
    <t>Legal Debt Limit (for public improvement)</t>
  </si>
  <si>
    <t>As stated in 24 V.S.A. § 1762 "A municipal corporation shall not incur an indebtedness for public improvements which, with its previously contracted indebtedness, shall, in the aggregate, exceed ten times the amount of the last grand list of such municipal corporation..."</t>
  </si>
  <si>
    <t xml:space="preserve">Legal Debt Margin </t>
  </si>
  <si>
    <t>Your remaining borrowing capacity under the legal debt limit.</t>
  </si>
  <si>
    <t>Additional Debt Service on a New Project</t>
  </si>
  <si>
    <t xml:space="preserve">The payment your town would make for a new project if it took on new debt—like for a capital project </t>
  </si>
  <si>
    <t xml:space="preserve">Total Projected Annual Debt Service </t>
  </si>
  <si>
    <t>This gives you a complete picture of your future annual obligations if you proceed with the proposed new debt</t>
  </si>
  <si>
    <t>Projected Debt per Capita ($)</t>
  </si>
  <si>
    <t>Measures the average projected debt burden on a per-person basis.</t>
  </si>
  <si>
    <t>Projected Debt to NAV (%)</t>
  </si>
  <si>
    <t xml:space="preserve">Measures overall projected debt burden on tax base </t>
  </si>
  <si>
    <t>Projected debt service to revenue (%)</t>
  </si>
  <si>
    <t>Measures how much of a municipality’s annual revenue is consumed by projected debt payments</t>
  </si>
  <si>
    <t>Annual Operating Revenues</t>
  </si>
  <si>
    <t>Updated 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</si>
</sst>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11" x14ac:knownFonts="1">
    <font>
      <sz val="10"/>
      <name val="Arial"/>
    </font>
    <font>
      <sz val="8"/>
      <name val="Arial"/>
      <family val="2"/>
    </font>
    <font>
      <sz val="10"/>
      <name val="Arial"/>
      <family val="2"/>
    </font>
    <font>
      <sz val="10"/>
      <name val="Times New Roman"/>
      <family val="1"/>
    </font>
    <font>
      <sz val="10"/>
      <name val="Arial"/>
    </font>
    <font>
      <sz val="12"/>
      <name val="Calibri"/>
      <scheme val="minor"/>
    </font>
    <font>
      <b/>
      <sz val="12"/>
      <name val="Calibri"/>
      <scheme val="minor"/>
    </font>
    <font>
      <b/>
      <sz val="16"/>
      <name val="Calibri"/>
      <scheme val="minor"/>
    </font>
    <font>
      <sz val="11"/>
      <name val="Calibri"/>
      <family val="2"/>
      <scheme val="minor"/>
    </font>
    <font>
      <sz val="11"/>
      <color rgb="FF000000"/>
      <name val="Calibri"/>
      <family val="2"/>
      <scheme val="minor"/>
    </font>
    <font>
      <b/>
      <sz val="1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4" tint="0.39997558519241921"/>
        <bgColor indexed="64"/>
      </patternFill>
    </fill>
  </fills>
  <borders count="2">
    <border>
      <left/>
      <right/>
      <top/>
      <bottom/>
      <diagonal/>
    </border>
    <border>
      <left/>
      <right/>
      <top/>
      <bottom style="thin">
        <color indexed="64"/>
      </bottom>
      <diagonal/>
    </border>
  </borders>
  <cellStyleXfs count="4">
    <xf numFmtId="0" fontId="0" fillId="0" borderId="0"/>
    <xf numFmtId="9"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20">
    <xf numFmtId="0" fontId="0" fillId="0" borderId="0" xfId="0"/>
    <xf numFmtId="0" fontId="3" fillId="0" borderId="0" xfId="0" applyFont="1"/>
    <xf numFmtId="0" fontId="5" fillId="0" borderId="0" xfId="0" applyFont="1"/>
    <xf numFmtId="0" fontId="6" fillId="3" borderId="0" xfId="0" applyFont="1" applyFill="1"/>
    <xf numFmtId="0" fontId="6" fillId="0" borderId="0" xfId="0" applyFont="1"/>
    <xf numFmtId="0" fontId="6" fillId="2" borderId="1" xfId="0" applyFont="1" applyFill="1" applyBorder="1" applyAlignment="1">
      <alignment horizontal="center" vertical="center" wrapText="1"/>
    </xf>
    <xf numFmtId="43" fontId="8" fillId="0" borderId="0" xfId="0" applyNumberFormat="1" applyFont="1" applyAlignment="1">
      <alignment wrapText="1"/>
    </xf>
    <xf numFmtId="0" fontId="9" fillId="0" borderId="0" xfId="0" applyFont="1" applyAlignment="1">
      <alignment wrapText="1"/>
    </xf>
    <xf numFmtId="0" fontId="8" fillId="0" borderId="0" xfId="0" applyFont="1" applyAlignment="1">
      <alignment wrapText="1"/>
    </xf>
    <xf numFmtId="43" fontId="5" fillId="3" borderId="0" xfId="0" applyNumberFormat="1" applyFont="1" applyFill="1" applyAlignment="1">
      <alignment wrapText="1"/>
    </xf>
    <xf numFmtId="10" fontId="5" fillId="3" borderId="0" xfId="0" applyNumberFormat="1" applyFont="1" applyFill="1" applyAlignment="1">
      <alignment wrapText="1"/>
    </xf>
    <xf numFmtId="43" fontId="5" fillId="3" borderId="0" xfId="2" applyFont="1" applyFill="1" applyAlignment="1">
      <alignment wrapText="1"/>
    </xf>
    <xf numFmtId="44" fontId="5" fillId="0" borderId="0" xfId="3" applyFont="1" applyFill="1" applyAlignment="1">
      <alignment wrapText="1"/>
    </xf>
    <xf numFmtId="10" fontId="5" fillId="0" borderId="0" xfId="1" applyNumberFormat="1" applyFont="1" applyFill="1" applyAlignment="1">
      <alignment wrapText="1"/>
    </xf>
    <xf numFmtId="44" fontId="5" fillId="0" borderId="0" xfId="3" applyFont="1" applyAlignment="1">
      <alignment wrapText="1"/>
    </xf>
    <xf numFmtId="164" fontId="5" fillId="0" borderId="0" xfId="0" applyNumberFormat="1" applyFont="1" applyAlignment="1">
      <alignment wrapText="1"/>
    </xf>
    <xf numFmtId="10" fontId="5" fillId="0" borderId="0" xfId="0" applyNumberFormat="1" applyFont="1" applyAlignment="1">
      <alignment wrapText="1"/>
    </xf>
    <xf numFmtId="9" fontId="5" fillId="0" borderId="0" xfId="1" applyFont="1" applyAlignment="1">
      <alignment wrapText="1"/>
    </xf>
    <xf numFmtId="0" fontId="7" fillId="4" borderId="0" xfId="0" applyFont="1" applyFill="1" applyAlignment="1">
      <alignment horizontal="left"/>
    </xf>
    <xf numFmtId="0" fontId="10" fillId="0" borderId="0" xfId="0" applyFont="1"/>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4602051</xdr:colOff>
      <xdr:row>1</xdr:row>
      <xdr:rowOff>142875</xdr:rowOff>
    </xdr:from>
    <xdr:to>
      <xdr:col>2</xdr:col>
      <xdr:colOff>6340475</xdr:colOff>
      <xdr:row>14</xdr:row>
      <xdr:rowOff>48183</xdr:rowOff>
    </xdr:to>
    <xdr:pic>
      <xdr:nvPicPr>
        <xdr:cNvPr id="4" name="Picture 3">
          <a:extLst>
            <a:ext uri="{FF2B5EF4-FFF2-40B4-BE49-F238E27FC236}">
              <a16:creationId xmlns:a16="http://schemas.microsoft.com/office/drawing/2014/main" id="{CF608696-4245-BE22-AA22-FBA84E7F195B}"/>
            </a:ext>
          </a:extLst>
        </xdr:cNvPr>
        <xdr:cNvPicPr>
          <a:picLocks noChangeAspect="1"/>
        </xdr:cNvPicPr>
      </xdr:nvPicPr>
      <xdr:blipFill>
        <a:blip xmlns:r="http://schemas.openxmlformats.org/officeDocument/2006/relationships" r:embed="rId1" cstate="print">
          <a:alphaModFix amt="20000"/>
          <a:extLst>
            <a:ext uri="{28A0092B-C50C-407E-A947-70E740481C1C}">
              <a14:useLocalDpi xmlns:a14="http://schemas.microsoft.com/office/drawing/2010/main" val="0"/>
            </a:ext>
          </a:extLst>
        </a:blip>
        <a:stretch>
          <a:fillRect/>
        </a:stretch>
      </xdr:blipFill>
      <xdr:spPr>
        <a:xfrm>
          <a:off x="8793051" y="409575"/>
          <a:ext cx="1738424" cy="2505633"/>
        </a:xfrm>
        <a:prstGeom prst="rect">
          <a:avLst/>
        </a:prstGeom>
      </xdr:spPr>
    </xdr:pic>
    <xdr:clientData/>
  </xdr:twoCellAnchor>
  <xdr:twoCellAnchor>
    <xdr:from>
      <xdr:col>1</xdr:col>
      <xdr:colOff>28575</xdr:colOff>
      <xdr:row>1</xdr:row>
      <xdr:rowOff>28575</xdr:rowOff>
    </xdr:from>
    <xdr:to>
      <xdr:col>2</xdr:col>
      <xdr:colOff>2743200</xdr:colOff>
      <xdr:row>5</xdr:row>
      <xdr:rowOff>161925</xdr:rowOff>
    </xdr:to>
    <xdr:sp macro="" textlink="">
      <xdr:nvSpPr>
        <xdr:cNvPr id="3" name="Rectangle 2">
          <a:extLst>
            <a:ext uri="{FF2B5EF4-FFF2-40B4-BE49-F238E27FC236}">
              <a16:creationId xmlns:a16="http://schemas.microsoft.com/office/drawing/2014/main" id="{6017670A-2CB6-9A73-B3F7-24D075067B83}"/>
            </a:ext>
            <a:ext uri="{147F2762-F138-4A5C-976F-8EAC2B608ADB}">
              <a16:predDERef xmlns:a16="http://schemas.microsoft.com/office/drawing/2014/main" pred="{CF608696-4245-BE22-AA22-FBA84E7F195B}"/>
            </a:ext>
          </a:extLst>
        </xdr:cNvPr>
        <xdr:cNvSpPr/>
      </xdr:nvSpPr>
      <xdr:spPr>
        <a:xfrm>
          <a:off x="2524125" y="295275"/>
          <a:ext cx="4210050" cy="8953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Assumes all debt is general obligaction</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NAV should be net of exemptions</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GFOA recommends regular monitoring of debt indicators</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Consider using 5-year forecasts for better planning</a:t>
          </a:r>
        </a:p>
      </xdr:txBody>
    </xdr:sp>
    <xdr:clientData/>
  </xdr:twoCellAnchor>
  <xdr:twoCellAnchor>
    <xdr:from>
      <xdr:col>0</xdr:col>
      <xdr:colOff>27884</xdr:colOff>
      <xdr:row>26</xdr:row>
      <xdr:rowOff>115816</xdr:rowOff>
    </xdr:from>
    <xdr:to>
      <xdr:col>2</xdr:col>
      <xdr:colOff>6669984</xdr:colOff>
      <xdr:row>40</xdr:row>
      <xdr:rowOff>163443</xdr:rowOff>
    </xdr:to>
    <xdr:sp macro="" textlink="">
      <xdr:nvSpPr>
        <xdr:cNvPr id="5" name="Rectangle 4">
          <a:extLst>
            <a:ext uri="{FF2B5EF4-FFF2-40B4-BE49-F238E27FC236}">
              <a16:creationId xmlns:a16="http://schemas.microsoft.com/office/drawing/2014/main" id="{723C4CD4-4FCB-F7CA-0D07-94154044DDA7}"/>
            </a:ext>
            <a:ext uri="{147F2762-F138-4A5C-976F-8EAC2B608ADB}">
              <a16:predDERef xmlns:a16="http://schemas.microsoft.com/office/drawing/2014/main" pred="{6017670A-2CB6-9A73-B3F7-24D075067B83}"/>
            </a:ext>
          </a:extLst>
        </xdr:cNvPr>
        <xdr:cNvSpPr/>
      </xdr:nvSpPr>
      <xdr:spPr>
        <a:xfrm>
          <a:off x="27884" y="5880512"/>
          <a:ext cx="10833100" cy="2366757"/>
        </a:xfrm>
        <a:prstGeom prst="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200" b="1" i="0" u="sng" strike="noStrike">
              <a:solidFill>
                <a:schemeClr val="tx1"/>
              </a:solidFill>
              <a:latin typeface="Calibri" panose="020F0502020204030204" pitchFamily="34" charset="0"/>
              <a:ea typeface="Calibri" panose="020F0502020204030204" pitchFamily="34" charset="0"/>
              <a:cs typeface="Calibri" panose="020F0502020204030204" pitchFamily="34" charset="0"/>
            </a:rPr>
            <a:t>Instructions</a:t>
          </a:r>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A debt capacity (think debt affordability) calculator is a simple spreadsheet tool that helps towns and cities understand how much borrowing they can reasonably afford. It looks at your financial health—like your assessed property values, revenues, and current debt—to help determine how much more debt you can take on without putting too much strain on your budget or taxpayers.</a:t>
          </a:r>
        </a:p>
        <a:p>
          <a:pPr marL="0" indent="0" algn="l"/>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In the yellow highlighted cells under "Value", please enter the values as described in the corresponding "variable" column. In the "description column" you will find further details on the values enters, such as where it came from or how it came to be and what assumptions are being made about the value entered. </a:t>
          </a:r>
          <a:endPar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Review the results</a:t>
          </a:r>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Under the "Metric" column the excel spreadsheet has been pre=populated with formulas to automatically calculate key ratios (like debt vs. revenue) and hether your proposed borrowing would be affordable. Your town can compare "metric" results to commonly accepted thresholds.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2"/>
  <sheetViews>
    <sheetView tabSelected="1" zoomScale="115" zoomScaleNormal="115" workbookViewId="0">
      <selection activeCell="A26" sqref="A26"/>
    </sheetView>
  </sheetViews>
  <sheetFormatPr defaultColWidth="8.85546875" defaultRowHeight="12.75" x14ac:dyDescent="0.2"/>
  <cols>
    <col min="1" max="1" width="37.42578125" style="1" customWidth="1"/>
    <col min="2" max="2" width="22.42578125" style="1" customWidth="1"/>
    <col min="3" max="3" width="96" style="1" customWidth="1"/>
    <col min="4" max="4" width="16.140625" style="1" bestFit="1" customWidth="1"/>
    <col min="5" max="16384" width="8.85546875" style="1"/>
  </cols>
  <sheetData>
    <row r="1" spans="1:3" ht="21" x14ac:dyDescent="0.35">
      <c r="A1" s="18" t="s">
        <v>0</v>
      </c>
      <c r="B1" s="18"/>
      <c r="C1" s="18"/>
    </row>
    <row r="2" spans="1:3" ht="15.75" x14ac:dyDescent="0.25">
      <c r="A2" s="3" t="s">
        <v>1</v>
      </c>
      <c r="B2" s="2"/>
      <c r="C2" s="2"/>
    </row>
    <row r="3" spans="1:3" ht="15.75" x14ac:dyDescent="0.25">
      <c r="A3" s="4" t="s">
        <v>2</v>
      </c>
      <c r="B3" s="2"/>
      <c r="C3" s="2"/>
    </row>
    <row r="4" spans="1:3" ht="15.75" x14ac:dyDescent="0.25">
      <c r="A4" s="4" t="s">
        <v>3</v>
      </c>
      <c r="B4" s="2"/>
      <c r="C4" s="2"/>
    </row>
    <row r="5" spans="1:3" ht="15.75" x14ac:dyDescent="0.25">
      <c r="A5" s="3" t="s">
        <v>4</v>
      </c>
      <c r="B5" s="2"/>
      <c r="C5" s="2"/>
    </row>
    <row r="6" spans="1:3" ht="15.75" x14ac:dyDescent="0.25">
      <c r="A6" s="2"/>
      <c r="B6" s="2"/>
      <c r="C6" s="2"/>
    </row>
    <row r="7" spans="1:3" ht="15.75" x14ac:dyDescent="0.2">
      <c r="A7" s="5" t="s">
        <v>5</v>
      </c>
      <c r="B7" s="5" t="s">
        <v>6</v>
      </c>
      <c r="C7" s="5" t="s">
        <v>7</v>
      </c>
    </row>
    <row r="8" spans="1:3" ht="15.75" x14ac:dyDescent="0.25">
      <c r="A8" s="8" t="s">
        <v>8</v>
      </c>
      <c r="B8" s="9">
        <v>5000</v>
      </c>
      <c r="C8" s="6" t="s">
        <v>9</v>
      </c>
    </row>
    <row r="9" spans="1:3" ht="15.75" x14ac:dyDescent="0.25">
      <c r="A9" s="8" t="s">
        <v>10</v>
      </c>
      <c r="B9" s="9">
        <v>300000000</v>
      </c>
      <c r="C9" s="6" t="s">
        <v>11</v>
      </c>
    </row>
    <row r="10" spans="1:3" ht="15.75" x14ac:dyDescent="0.25">
      <c r="A10" s="8" t="s">
        <v>46</v>
      </c>
      <c r="B10" s="9">
        <v>800000</v>
      </c>
      <c r="C10" s="6" t="s">
        <v>12</v>
      </c>
    </row>
    <row r="11" spans="1:3" ht="15.75" x14ac:dyDescent="0.25">
      <c r="A11" s="8" t="s">
        <v>13</v>
      </c>
      <c r="B11" s="9">
        <v>200000</v>
      </c>
      <c r="C11" s="6" t="s">
        <v>14</v>
      </c>
    </row>
    <row r="12" spans="1:3" ht="15.75" x14ac:dyDescent="0.25">
      <c r="A12" s="8" t="s">
        <v>15</v>
      </c>
      <c r="B12" s="9">
        <v>50000</v>
      </c>
      <c r="C12" s="6" t="s">
        <v>16</v>
      </c>
    </row>
    <row r="13" spans="1:3" ht="15.75" x14ac:dyDescent="0.25">
      <c r="A13" s="8" t="s">
        <v>17</v>
      </c>
      <c r="B13" s="10">
        <v>0.02</v>
      </c>
      <c r="C13" s="6" t="s">
        <v>18</v>
      </c>
    </row>
    <row r="14" spans="1:3" ht="15.75" x14ac:dyDescent="0.25">
      <c r="A14" s="8" t="s">
        <v>19</v>
      </c>
      <c r="B14" s="9">
        <v>32</v>
      </c>
      <c r="C14" s="6" t="s">
        <v>20</v>
      </c>
    </row>
    <row r="15" spans="1:3" ht="15.75" x14ac:dyDescent="0.25">
      <c r="A15" s="8" t="s">
        <v>21</v>
      </c>
      <c r="B15" s="11">
        <v>100000</v>
      </c>
      <c r="C15" s="6" t="s">
        <v>22</v>
      </c>
    </row>
    <row r="16" spans="1:3" ht="15.75" x14ac:dyDescent="0.2">
      <c r="A16" s="5" t="s">
        <v>23</v>
      </c>
      <c r="B16" s="5" t="s">
        <v>24</v>
      </c>
      <c r="C16" s="5" t="s">
        <v>25</v>
      </c>
    </row>
    <row r="17" spans="1:3" ht="15.75" x14ac:dyDescent="0.25">
      <c r="A17" s="8" t="s">
        <v>26</v>
      </c>
      <c r="B17" s="12">
        <f>IFERROR(B11/B8,"n/a")</f>
        <v>40</v>
      </c>
      <c r="C17" s="6" t="s">
        <v>27</v>
      </c>
    </row>
    <row r="18" spans="1:3" ht="15.6" customHeight="1" x14ac:dyDescent="0.25">
      <c r="A18" s="8" t="s">
        <v>28</v>
      </c>
      <c r="B18" s="13">
        <f>IFERROR(B11/B9,"n/a")</f>
        <v>6.6666666666666664E-4</v>
      </c>
      <c r="C18" s="6" t="s">
        <v>29</v>
      </c>
    </row>
    <row r="19" spans="1:3" ht="30" x14ac:dyDescent="0.25">
      <c r="A19" s="8" t="s">
        <v>30</v>
      </c>
      <c r="B19" s="13">
        <f>IFERROR(B12/B10,"n/a")</f>
        <v>6.25E-2</v>
      </c>
      <c r="C19" s="6" t="s">
        <v>31</v>
      </c>
    </row>
    <row r="20" spans="1:3" ht="45" x14ac:dyDescent="0.25">
      <c r="A20" s="8" t="s">
        <v>32</v>
      </c>
      <c r="B20" s="12">
        <f>IF(B9="", "n/a", B9*10)</f>
        <v>3000000000</v>
      </c>
      <c r="C20" s="7" t="s">
        <v>33</v>
      </c>
    </row>
    <row r="21" spans="1:3" ht="15.75" x14ac:dyDescent="0.25">
      <c r="A21" s="8" t="s">
        <v>34</v>
      </c>
      <c r="B21" s="14">
        <f>IF(B9=0, "n/a", (10*B9) - B11)</f>
        <v>2999800000</v>
      </c>
      <c r="C21" s="8" t="s">
        <v>35</v>
      </c>
    </row>
    <row r="22" spans="1:3" ht="30" x14ac:dyDescent="0.25">
      <c r="A22" s="8" t="s">
        <v>36</v>
      </c>
      <c r="B22" s="15">
        <f>IFERROR(PMT(B13, B14, -B15), "n/a")</f>
        <v>4261.0607335150326</v>
      </c>
      <c r="C22" s="6" t="s">
        <v>37</v>
      </c>
    </row>
    <row r="23" spans="1:3" ht="30" x14ac:dyDescent="0.25">
      <c r="A23" s="8" t="s">
        <v>38</v>
      </c>
      <c r="B23" s="12">
        <f>IF(B11=0, "n/a", B12+B15)</f>
        <v>150000</v>
      </c>
      <c r="C23" s="6" t="s">
        <v>39</v>
      </c>
    </row>
    <row r="24" spans="1:3" ht="15.75" x14ac:dyDescent="0.25">
      <c r="A24" s="8" t="s">
        <v>40</v>
      </c>
      <c r="B24" s="15">
        <f>IFERROR((B11+B15)/B8,"n/a")</f>
        <v>60</v>
      </c>
      <c r="C24" s="6" t="s">
        <v>41</v>
      </c>
    </row>
    <row r="25" spans="1:3" ht="15.75" x14ac:dyDescent="0.25">
      <c r="A25" s="8" t="s">
        <v>42</v>
      </c>
      <c r="B25" s="16">
        <f>IFERROR((B11+B15)/B9,"n/a")</f>
        <v>1E-3</v>
      </c>
      <c r="C25" s="6" t="s">
        <v>43</v>
      </c>
    </row>
    <row r="26" spans="1:3" ht="15.75" x14ac:dyDescent="0.25">
      <c r="A26" s="8" t="s">
        <v>44</v>
      </c>
      <c r="B26" s="17">
        <f>IFERROR((B12+B22)/B10,"n/a")</f>
        <v>6.782632591689379E-2</v>
      </c>
      <c r="C26" s="8" t="s">
        <v>45</v>
      </c>
    </row>
    <row r="42" spans="1:1" x14ac:dyDescent="0.2">
      <c r="A42" s="19" t="s">
        <v>47</v>
      </c>
    </row>
  </sheetData>
  <mergeCells count="1">
    <mergeCell ref="A1:C1"/>
  </mergeCells>
  <phoneticPr fontId="1" type="noConversion"/>
  <pageMargins left="0.54" right="1.4550000000000001" top="0.76" bottom="0.73" header="0.5" footer="0.5"/>
  <pageSetup scale="72"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0BD98B271F0F419BE1CE8EAF0EB279" ma:contentTypeVersion="18" ma:contentTypeDescription="Create a new document." ma:contentTypeScope="" ma:versionID="7fe72a18d2f439805a2499e90ddd31e4">
  <xsd:schema xmlns:xsd="http://www.w3.org/2001/XMLSchema" xmlns:xs="http://www.w3.org/2001/XMLSchema" xmlns:p="http://schemas.microsoft.com/office/2006/metadata/properties" xmlns:ns2="7c7a5e03-8652-4f2e-8fd7-072a88cb0b7a" xmlns:ns3="ade611f2-cbb4-42b6-9f65-8b24117e541a" targetNamespace="http://schemas.microsoft.com/office/2006/metadata/properties" ma:root="true" ma:fieldsID="d074e6eeb143641e8d56c447d9a6f788" ns2:_="" ns3:_="">
    <xsd:import namespace="7c7a5e03-8652-4f2e-8fd7-072a88cb0b7a"/>
    <xsd:import namespace="ade611f2-cbb4-42b6-9f65-8b24117e54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a5e03-8652-4f2e-8fd7-072a88cb0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00594b4-b95b-47b5-a51b-581257ef98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611f2-cbb4-42b6-9f65-8b24117e541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cac264-9d37-440b-bb58-5600680e69a6}" ma:internalName="TaxCatchAll" ma:showField="CatchAllData" ma:web="ade611f2-cbb4-42b6-9f65-8b24117e5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7a5e03-8652-4f2e-8fd7-072a88cb0b7a">
      <Terms xmlns="http://schemas.microsoft.com/office/infopath/2007/PartnerControls"/>
    </lcf76f155ced4ddcb4097134ff3c332f>
    <_Flow_SignoffStatus xmlns="7c7a5e03-8652-4f2e-8fd7-072a88cb0b7a" xsi:nil="true"/>
    <TaxCatchAll xmlns="ade611f2-cbb4-42b6-9f65-8b24117e54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6CD53-F0D7-459A-ACE9-130E528B0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a5e03-8652-4f2e-8fd7-072a88cb0b7a"/>
    <ds:schemaRef ds:uri="ade611f2-cbb4-42b6-9f65-8b24117e5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62578-9B1A-4EAD-A289-E1E9C523F6FE}">
  <ds:schemaRefs>
    <ds:schemaRef ds:uri="http://schemas.microsoft.com/office/2006/documentManagement/types"/>
    <ds:schemaRef ds:uri="ade611f2-cbb4-42b6-9f65-8b24117e541a"/>
    <ds:schemaRef ds:uri="7c7a5e03-8652-4f2e-8fd7-072a88cb0b7a"/>
    <ds:schemaRef ds:uri="http://purl.org/dc/dcmitype/"/>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8C5970A-65E6-4EF2-BCA2-44B5884DF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Debt Capacity</vt:lpstr>
    </vt:vector>
  </TitlesOfParts>
  <Manager/>
  <Company>Commonwealth of 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Division of Local Services</dc:creator>
  <cp:keywords/>
  <dc:description/>
  <cp:lastModifiedBy>Katie Buckley</cp:lastModifiedBy>
  <cp:revision/>
  <dcterms:created xsi:type="dcterms:W3CDTF">2008-05-23T16:49:09Z</dcterms:created>
  <dcterms:modified xsi:type="dcterms:W3CDTF">2025-11-07T20:15:41Z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0x010100D50BD98B271F0F419BE1CE8EAF0EB279</vt:lpwstr>
  </property>
  <property fmtid="{D5CDD505-2E9C-101B-9397-08002B2CF9AE}" pid="3" name="MediaServiceImageTags">
    <vt:lpwstr/>
  </property>
</Properties>
</file>