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hidePivotFieldList="1" defaultThemeVersion="166925"/>
  <mc:AlternateContent xmlns:mc="http://schemas.openxmlformats.org/markup-compatibility/2006">
    <mc:Choice Requires="x15">
      <x15ac:absPath xmlns:x15ac="http://schemas.microsoft.com/office/spreadsheetml/2010/11/ac" url="C:\Users\drfar\OneDrive\Documents\Work\"/>
    </mc:Choice>
  </mc:AlternateContent>
  <xr:revisionPtr revIDLastSave="0" documentId="8_{11CFDF6B-FDB4-41A7-9965-0EE70F181748}" xr6:coauthVersionLast="47" xr6:coauthVersionMax="47" xr10:uidLastSave="{00000000-0000-0000-0000-000000000000}"/>
  <bookViews>
    <workbookView xWindow="1125" yWindow="1125" windowWidth="21705" windowHeight="11385" firstSheet="1" activeTab="1" xr2:uid="{F6525BEF-7430-42A9-89F9-33A5BE5AFEAB}"/>
  </bookViews>
  <sheets>
    <sheet name="Summary" sheetId="2" r:id="rId1"/>
    <sheet name="Municipal Allocations" sheetId="1" r:id="rId2"/>
  </sheets>
  <calcPr calcId="191028"/>
  <pivotCaches>
    <pivotCache cacheId="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0" i="1" l="1"/>
  <c r="H280" i="1"/>
  <c r="B280" i="1" l="1"/>
  <c r="C280" i="1"/>
  <c r="F280" i="1" l="1"/>
  <c r="E280" i="1"/>
  <c r="D280" i="1" l="1"/>
  <c r="J280" i="1" l="1"/>
  <c r="G280" i="1"/>
</calcChain>
</file>

<file path=xl/sharedStrings.xml><?xml version="1.0" encoding="utf-8"?>
<sst xmlns="http://schemas.openxmlformats.org/spreadsheetml/2006/main" count="588" uniqueCount="309">
  <si>
    <t>Amounts disbursed to the State of Vermont under the American Rescue Plan Act (ARPA) of 2021 will be redistributed to Vermont municipalities within 30 days of receipt by the State of Vermont. Payments will be made to the municipalities in 2021 and 2022 with additional guidance on the 2022 payment forthcoming from the Department of the Treasury. Certification by municipalities is required in order to receive State and Local Fiscal Recovery funds. More information is available at https://finance.vermont.gov/covid-19-guidance.</t>
  </si>
  <si>
    <t>County and Town</t>
  </si>
  <si>
    <t>Sum of NEU Payment 1</t>
  </si>
  <si>
    <t>Sum of NEU Payment 2</t>
  </si>
  <si>
    <t>Sum of County Payment 1</t>
  </si>
  <si>
    <t>Sum of County Payment 2</t>
  </si>
  <si>
    <t>Addison County</t>
  </si>
  <si>
    <t>Bennington County</t>
  </si>
  <si>
    <t>Caledonia County</t>
  </si>
  <si>
    <t>Chittenden County</t>
  </si>
  <si>
    <t>Essex County</t>
  </si>
  <si>
    <t>Franklin County</t>
  </si>
  <si>
    <t>Grand Isle County</t>
  </si>
  <si>
    <t>Lamoille County</t>
  </si>
  <si>
    <t>Orange County</t>
  </si>
  <si>
    <t>Orleans County</t>
  </si>
  <si>
    <t>Rutland County</t>
  </si>
  <si>
    <t>Washington County</t>
  </si>
  <si>
    <t>Windham County</t>
  </si>
  <si>
    <t>Windsor County</t>
  </si>
  <si>
    <t>Grand Total</t>
  </si>
  <si>
    <t>Town Name</t>
  </si>
  <si>
    <t>County</t>
  </si>
  <si>
    <t>2019 Estimated Population</t>
  </si>
  <si>
    <t>NEU Amount</t>
  </si>
  <si>
    <t>NEU Payment 1</t>
  </si>
  <si>
    <t>NEU Payment 2</t>
  </si>
  <si>
    <t>County Amount</t>
  </si>
  <si>
    <t>County Payment 1</t>
  </si>
  <si>
    <t>County Payment 2</t>
  </si>
  <si>
    <t>Total</t>
  </si>
  <si>
    <t>Addison Town</t>
  </si>
  <si>
    <t>Albany Town</t>
  </si>
  <si>
    <t>Albany Village</t>
  </si>
  <si>
    <t>Alburgh Town</t>
  </si>
  <si>
    <t>Alburgh Village</t>
  </si>
  <si>
    <t>Andover Town</t>
  </si>
  <si>
    <t>Arlington Town</t>
  </si>
  <si>
    <t>Athens Town</t>
  </si>
  <si>
    <t>Bakersfield Town</t>
  </si>
  <si>
    <t>Baltimore Town</t>
  </si>
  <si>
    <t>Barnard Town</t>
  </si>
  <si>
    <t>Barnet Town</t>
  </si>
  <si>
    <t>Barre City</t>
  </si>
  <si>
    <t>Barre Town</t>
  </si>
  <si>
    <t>Barton Town</t>
  </si>
  <si>
    <t>Barton Village</t>
  </si>
  <si>
    <t>Bellows Falls Village</t>
  </si>
  <si>
    <t>Belvidere Town</t>
  </si>
  <si>
    <t>Bennington Town</t>
  </si>
  <si>
    <t>Benson Town</t>
  </si>
  <si>
    <t>Berkshire Town</t>
  </si>
  <si>
    <t>Berlin Town</t>
  </si>
  <si>
    <t>Bethel Town</t>
  </si>
  <si>
    <t>Bloomfield Town</t>
  </si>
  <si>
    <t>Bolton Town</t>
  </si>
  <si>
    <t>Bradford Town</t>
  </si>
  <si>
    <t>Braintree Town</t>
  </si>
  <si>
    <t>Brandon Town</t>
  </si>
  <si>
    <t>Brattleboro Town</t>
  </si>
  <si>
    <t>Bridgewater Town</t>
  </si>
  <si>
    <t>Bridport Town</t>
  </si>
  <si>
    <t>Brighton Town</t>
  </si>
  <si>
    <t>Bristol Town</t>
  </si>
  <si>
    <t>Brookfield Town</t>
  </si>
  <si>
    <t>Brookline Town</t>
  </si>
  <si>
    <t>Brownington Town</t>
  </si>
  <si>
    <t>Brunswick Town</t>
  </si>
  <si>
    <t>Burke Town</t>
  </si>
  <si>
    <t>Burlington City</t>
  </si>
  <si>
    <t>Cabot Town</t>
  </si>
  <si>
    <t>Calais Town</t>
  </si>
  <si>
    <t>Cambridge Town</t>
  </si>
  <si>
    <t>Cambridge Village</t>
  </si>
  <si>
    <t>Canaan Town</t>
  </si>
  <si>
    <t>Castleton Town</t>
  </si>
  <si>
    <t>Cavendish Town</t>
  </si>
  <si>
    <t>Charleston Town</t>
  </si>
  <si>
    <t>Charlotte Town</t>
  </si>
  <si>
    <t>Chelsea Town</t>
  </si>
  <si>
    <t>Chester Town</t>
  </si>
  <si>
    <t>Chittenden Town</t>
  </si>
  <si>
    <t>Clarendon Town</t>
  </si>
  <si>
    <t>Colchester Town</t>
  </si>
  <si>
    <t>Concord Town</t>
  </si>
  <si>
    <t>Corinth Town</t>
  </si>
  <si>
    <t>Cornwall Town</t>
  </si>
  <si>
    <t>Coventry Town</t>
  </si>
  <si>
    <t>Craftsbury Town</t>
  </si>
  <si>
    <t>Danby Town</t>
  </si>
  <si>
    <t>Danville Town</t>
  </si>
  <si>
    <t>Derby Center Village</t>
  </si>
  <si>
    <t>Derby Line Village</t>
  </si>
  <si>
    <t>Derby Town</t>
  </si>
  <si>
    <t>Dorset Town</t>
  </si>
  <si>
    <t>Dover Town</t>
  </si>
  <si>
    <t>Dummerston Town</t>
  </si>
  <si>
    <t>Duxbury Town</t>
  </si>
  <si>
    <t>East Haven Town</t>
  </si>
  <si>
    <t>East Montpelier Town</t>
  </si>
  <si>
    <t>Eden Town</t>
  </si>
  <si>
    <t>Elmore Town</t>
  </si>
  <si>
    <t>Enosburg Falls Village</t>
  </si>
  <si>
    <t>Enosburgh Town</t>
  </si>
  <si>
    <t>Essex Junction Village</t>
  </si>
  <si>
    <t>Essex Town</t>
  </si>
  <si>
    <t>Fairfax Town</t>
  </si>
  <si>
    <t>Fairfield Town</t>
  </si>
  <si>
    <t>Fairhaven Town</t>
  </si>
  <si>
    <t>Fairlee Town</t>
  </si>
  <si>
    <t>Fayston Town</t>
  </si>
  <si>
    <t>Ferrisburgh Town</t>
  </si>
  <si>
    <t>Fletcher Town</t>
  </si>
  <si>
    <t>Franklin Town</t>
  </si>
  <si>
    <t>Georgia Town</t>
  </si>
  <si>
    <t>Glover Town</t>
  </si>
  <si>
    <t>Goshen Town</t>
  </si>
  <si>
    <t>Grafton Town</t>
  </si>
  <si>
    <t>Granby Town</t>
  </si>
  <si>
    <t>Grand Isle Town</t>
  </si>
  <si>
    <t>Granville Town</t>
  </si>
  <si>
    <t>Greensboro Town</t>
  </si>
  <si>
    <t>Groton Town</t>
  </si>
  <si>
    <t>Guildhall Town</t>
  </si>
  <si>
    <t>Guilford Town</t>
  </si>
  <si>
    <t>Halifax Town</t>
  </si>
  <si>
    <t>Hancock Town</t>
  </si>
  <si>
    <t>Hardwick Town</t>
  </si>
  <si>
    <t>Hartford Town</t>
  </si>
  <si>
    <t>Hartland Town</t>
  </si>
  <si>
    <t>Highgate Town</t>
  </si>
  <si>
    <t>Hinesburg Town</t>
  </si>
  <si>
    <t>Holland Town</t>
  </si>
  <si>
    <t>Hubbardton Town</t>
  </si>
  <si>
    <t>Huntington Town</t>
  </si>
  <si>
    <t>Hyde Park Town</t>
  </si>
  <si>
    <t>Hyde Park Village</t>
  </si>
  <si>
    <t>Ira Town</t>
  </si>
  <si>
    <t>Irasburg Town</t>
  </si>
  <si>
    <t>Isle LaMotte Town</t>
  </si>
  <si>
    <t>Jacksonville Village</t>
  </si>
  <si>
    <t>Jamaica Town</t>
  </si>
  <si>
    <t>Jay Town</t>
  </si>
  <si>
    <t>Jeffersonville Village</t>
  </si>
  <si>
    <t>Jericho Town</t>
  </si>
  <si>
    <t>Johnson Town</t>
  </si>
  <si>
    <t>Johnson Village</t>
  </si>
  <si>
    <t>Killington Town</t>
  </si>
  <si>
    <t>Kirby Town</t>
  </si>
  <si>
    <t>Landgrove Town</t>
  </si>
  <si>
    <t>Leicester Town</t>
  </si>
  <si>
    <t>Lemington Town</t>
  </si>
  <si>
    <t>Lincoln Town</t>
  </si>
  <si>
    <t>Londonderry Town</t>
  </si>
  <si>
    <t>Lowell Town</t>
  </si>
  <si>
    <t>Ludlow Town</t>
  </si>
  <si>
    <t>Ludlow Village</t>
  </si>
  <si>
    <t>Lunenburg Town</t>
  </si>
  <si>
    <t>Lyndon Town</t>
  </si>
  <si>
    <t>Lyndonville Village</t>
  </si>
  <si>
    <t>Maidstone Town</t>
  </si>
  <si>
    <t>Manchester Town</t>
  </si>
  <si>
    <t>Manchester Village</t>
  </si>
  <si>
    <t>Marlboro Town</t>
  </si>
  <si>
    <t>Marshfield Town</t>
  </si>
  <si>
    <t>Marshfield Village</t>
  </si>
  <si>
    <t>Mendon Town</t>
  </si>
  <si>
    <t>Middlebury Town</t>
  </si>
  <si>
    <t>Middlesex Town</t>
  </si>
  <si>
    <t>Middletown Springs Town</t>
  </si>
  <si>
    <t>Milton Town</t>
  </si>
  <si>
    <t>Monkton Town</t>
  </si>
  <si>
    <t>Montgomery Town</t>
  </si>
  <si>
    <t>Montpelier City</t>
  </si>
  <si>
    <t>Moretown Town</t>
  </si>
  <si>
    <t>Morgan Town</t>
  </si>
  <si>
    <t>Morristown Town</t>
  </si>
  <si>
    <t>Morrisville Village</t>
  </si>
  <si>
    <t>Mount Holly Town</t>
  </si>
  <si>
    <t>Mount Tabor Town</t>
  </si>
  <si>
    <t>New Haven Town</t>
  </si>
  <si>
    <t>Newark Town</t>
  </si>
  <si>
    <t>Newbury Town</t>
  </si>
  <si>
    <t>Newbury Village</t>
  </si>
  <si>
    <t>Newfane Town</t>
  </si>
  <si>
    <t>Newfane Village</t>
  </si>
  <si>
    <t>Newport City</t>
  </si>
  <si>
    <t>Newport Town</t>
  </si>
  <si>
    <t>North Bennington Village</t>
  </si>
  <si>
    <t>North Hero Town</t>
  </si>
  <si>
    <t>North Troy Village</t>
  </si>
  <si>
    <t>Northfield Town</t>
  </si>
  <si>
    <t>Norton Town</t>
  </si>
  <si>
    <t>Norwich Town</t>
  </si>
  <si>
    <t>Old Bennington Village</t>
  </si>
  <si>
    <t>Orange Town</t>
  </si>
  <si>
    <t>Orleans Village</t>
  </si>
  <si>
    <t>Orwell Town</t>
  </si>
  <si>
    <t>Panton Town</t>
  </si>
  <si>
    <t>Pawlet Town</t>
  </si>
  <si>
    <t>Peacham Town</t>
  </si>
  <si>
    <t>Perkinsville Village</t>
  </si>
  <si>
    <t>Peru Town</t>
  </si>
  <si>
    <t>Pittsfield Town</t>
  </si>
  <si>
    <t>Pittsford Town</t>
  </si>
  <si>
    <t>Plainfield Town</t>
  </si>
  <si>
    <t>Plymouth Town</t>
  </si>
  <si>
    <t>Pomfret Town</t>
  </si>
  <si>
    <t>Poultney Town</t>
  </si>
  <si>
    <t>Poultney Village</t>
  </si>
  <si>
    <t>Pownal Town</t>
  </si>
  <si>
    <t>Proctor Town</t>
  </si>
  <si>
    <t>Putney Town</t>
  </si>
  <si>
    <t>Randolph Town</t>
  </si>
  <si>
    <t>Reading Town</t>
  </si>
  <si>
    <t>Readsboro Town</t>
  </si>
  <si>
    <t>Richford Town</t>
  </si>
  <si>
    <t>Richmond Town</t>
  </si>
  <si>
    <t>Ripton Town</t>
  </si>
  <si>
    <t>Rochester Town</t>
  </si>
  <si>
    <t>Rockingham Town</t>
  </si>
  <si>
    <t>Roxbury Town</t>
  </si>
  <si>
    <t>Royalton Town</t>
  </si>
  <si>
    <t>Rupert Town</t>
  </si>
  <si>
    <t>Rutland City</t>
  </si>
  <si>
    <t>Rutland Town</t>
  </si>
  <si>
    <t>Ryegate Town</t>
  </si>
  <si>
    <t>Salisbury Town</t>
  </si>
  <si>
    <t>Sandgate Town</t>
  </si>
  <si>
    <t>Saxtons River Village</t>
  </si>
  <si>
    <t>Searsburg Town</t>
  </si>
  <si>
    <t>Shaftsbury Town</t>
  </si>
  <si>
    <t>Sharon Town</t>
  </si>
  <si>
    <t>Sheffield Town</t>
  </si>
  <si>
    <t>Shelburne Town</t>
  </si>
  <si>
    <t>Sheldon Town</t>
  </si>
  <si>
    <t>Shoreham Town</t>
  </si>
  <si>
    <t>Shrewsbury Town</t>
  </si>
  <si>
    <t>South Burlington City</t>
  </si>
  <si>
    <t>South Hero Town</t>
  </si>
  <si>
    <t>Springfield Town</t>
  </si>
  <si>
    <t>St. Albans City</t>
  </si>
  <si>
    <t>St. Albans Town</t>
  </si>
  <si>
    <t>St. George Town</t>
  </si>
  <si>
    <t>St. Johnsbury Town</t>
  </si>
  <si>
    <t>Stamford Town</t>
  </si>
  <si>
    <t>Stannard Town</t>
  </si>
  <si>
    <t>Starksboro Town</t>
  </si>
  <si>
    <t>Stockbridge Town</t>
  </si>
  <si>
    <t>Stowe Town</t>
  </si>
  <si>
    <t>Strafford Town</t>
  </si>
  <si>
    <t>Stratton Town</t>
  </si>
  <si>
    <t>Sudbury Town</t>
  </si>
  <si>
    <t>Sunderland Town</t>
  </si>
  <si>
    <t>Sutton Town</t>
  </si>
  <si>
    <t>Swanton Town</t>
  </si>
  <si>
    <t>Swanton Village</t>
  </si>
  <si>
    <t>Thetford Town</t>
  </si>
  <si>
    <t>Tinmouth Town</t>
  </si>
  <si>
    <t>Topsham Town</t>
  </si>
  <si>
    <t>Townshend Town</t>
  </si>
  <si>
    <t>Troy Town</t>
  </si>
  <si>
    <t>Tunbridge Town</t>
  </si>
  <si>
    <t>Underhill Town</t>
  </si>
  <si>
    <t>Vergennes City</t>
  </si>
  <si>
    <t>Vernon Town</t>
  </si>
  <si>
    <t>Vershire Town</t>
  </si>
  <si>
    <t>Victory Town</t>
  </si>
  <si>
    <t>Waitsfield Town</t>
  </si>
  <si>
    <t>Walden Town</t>
  </si>
  <si>
    <t>Wallingford Town</t>
  </si>
  <si>
    <t>Waltham Town</t>
  </si>
  <si>
    <t>Wardsboro Town</t>
  </si>
  <si>
    <t>Warren Town</t>
  </si>
  <si>
    <t>Washington Town</t>
  </si>
  <si>
    <t>Waterbury Town</t>
  </si>
  <si>
    <t>Waterford Town</t>
  </si>
  <si>
    <t>Waterville Town</t>
  </si>
  <si>
    <t>Weathersfield Town</t>
  </si>
  <si>
    <t>Wells River Village</t>
  </si>
  <si>
    <t>Wells Town</t>
  </si>
  <si>
    <t>West Burke Village</t>
  </si>
  <si>
    <t>West Fairlee Town</t>
  </si>
  <si>
    <t>West Haven Town</t>
  </si>
  <si>
    <t>West Rutland Town</t>
  </si>
  <si>
    <t>West Windsor Town</t>
  </si>
  <si>
    <t>Westfield Town</t>
  </si>
  <si>
    <t>Westford Town</t>
  </si>
  <si>
    <t>Westminster Town</t>
  </si>
  <si>
    <t>Westminster Village</t>
  </si>
  <si>
    <t>Westmore Town</t>
  </si>
  <si>
    <t>Weston Town</t>
  </si>
  <si>
    <t>Weybridge Town</t>
  </si>
  <si>
    <t>Wheelock Town</t>
  </si>
  <si>
    <t>Whiting Town</t>
  </si>
  <si>
    <t>Whitingham Town</t>
  </si>
  <si>
    <t>Williamstown Town</t>
  </si>
  <si>
    <t>Williston Town</t>
  </si>
  <si>
    <t>Wilmington Town</t>
  </si>
  <si>
    <t>Windham Town</t>
  </si>
  <si>
    <t>Windsor Town</t>
  </si>
  <si>
    <t>Winhall Town</t>
  </si>
  <si>
    <t>Winooski City</t>
  </si>
  <si>
    <t>Wolcott Town</t>
  </si>
  <si>
    <t>Woodbury Town</t>
  </si>
  <si>
    <t>Woodford Town</t>
  </si>
  <si>
    <t>Woodstock Town</t>
  </si>
  <si>
    <t>Woodstock Village</t>
  </si>
  <si>
    <t>Worcester Town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</si>
</sst>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u/>
      <sz val="11"/>
      <color rgb="FF0563C1"/>
      <name val="Calibri"/>
      <family val="2"/>
      <scheme val="minor"/>
    </font>
    <font>
      <u/>
      <sz val="11"/>
      <color rgb="FF954F72"/>
      <name val="Calibri"/>
      <family val="2"/>
      <scheme val="minor"/>
    </font>
    <font>
      <b/>
      <sz val="10"/>
      <color rgb="FFFFFFFF"/>
      <name val="Arial"/>
      <family val="2"/>
    </font>
    <font>
      <sz val="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rgb="FF4F81BD"/>
      </patternFill>
    </fill>
    <fill>
      <patternFill patternType="solid">
        <fgColor theme="5"/>
        <bgColor rgb="FF4F81BD"/>
      </patternFill>
    </fill>
    <fill>
      <patternFill patternType="solid">
        <fgColor theme="9"/>
        <bgColor rgb="FF4F81BD"/>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9" fillId="0" borderId="0" applyNumberFormat="0" applyFill="0" applyBorder="0" applyAlignment="0" applyProtection="0"/>
    <xf numFmtId="0" fontId="20" fillId="0" borderId="0" applyNumberFormat="0" applyFill="0" applyBorder="0" applyAlignment="0" applyProtection="0"/>
  </cellStyleXfs>
  <cellXfs count="13">
    <xf numFmtId="0" fontId="0" fillId="0" borderId="0" xfId="0"/>
    <xf numFmtId="0" fontId="21" fillId="33" borderId="0" xfId="0" applyFont="1" applyFill="1"/>
    <xf numFmtId="0" fontId="0" fillId="0" borderId="0" xfId="0" pivotButton="1"/>
    <xf numFmtId="0" fontId="0" fillId="0" borderId="0" xfId="0" applyAlignment="1">
      <alignment horizontal="left"/>
    </xf>
    <xf numFmtId="164" fontId="0" fillId="0" borderId="0" xfId="0" applyNumberFormat="1"/>
    <xf numFmtId="0" fontId="21" fillId="33" borderId="0" xfId="0" applyFont="1" applyFill="1" applyAlignment="1">
      <alignment horizontal="center"/>
    </xf>
    <xf numFmtId="164" fontId="0" fillId="0" borderId="0" xfId="0" applyNumberFormat="1" applyAlignment="1">
      <alignment horizontal="center"/>
    </xf>
    <xf numFmtId="0" fontId="0" fillId="0" borderId="0" xfId="0" applyAlignment="1">
      <alignment horizontal="center"/>
    </xf>
    <xf numFmtId="3" fontId="0" fillId="0" borderId="0" xfId="0" applyNumberFormat="1"/>
    <xf numFmtId="0" fontId="21" fillId="34" borderId="0" xfId="0" applyFont="1" applyFill="1" applyAlignment="1">
      <alignment horizontal="center"/>
    </xf>
    <xf numFmtId="0" fontId="21" fillId="35" borderId="0" xfId="0" applyFont="1" applyFill="1" applyAlignment="1">
      <alignment horizontal="center"/>
    </xf>
    <xf numFmtId="0" fontId="0" fillId="0" borderId="0" xfId="0" applyAlignment="1">
      <alignment horizontal="left" vertical="top" wrapText="1"/>
    </xf>
    <xf numFmtId="0" fontId="0" fillId="0" borderId="0" xfId="0" applyAlignment="1">
      <alignment horizontal="left" vertical="top"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4"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ustomBuiltin="1"/>
    <cellStyle name="Input" xfId="9" builtinId="20" customBuiltin="1"/>
    <cellStyle name="Linked Cell" xfId="12" builtinId="24" customBuiltin="1"/>
    <cellStyle name="Neutral" xfId="8" builtinId="28" customBuiltin="1"/>
    <cellStyle name="Normal" xfId="0" builtinId="0"/>
    <cellStyle name="Normal 2" xfId="42" xr:uid="{4618B4C2-86AA-43B6-9D05-BAD845E3FB7B}"/>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7">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3" formatCode="#,##0"/>
    </dxf>
    <dxf>
      <numFmt numFmtId="3" formatCode="#,##0"/>
    </dxf>
    <dxf>
      <font>
        <b/>
        <i val="0"/>
        <strike val="0"/>
        <condense val="0"/>
        <extend val="0"/>
        <outline val="0"/>
        <shadow val="0"/>
        <u val="none"/>
        <vertAlign val="baseline"/>
        <sz val="10"/>
        <color rgb="FFFFFFFF"/>
        <name val="Arial"/>
        <family val="2"/>
        <scheme val="none"/>
      </font>
      <fill>
        <patternFill patternType="solid">
          <fgColor rgb="FF4F81BD"/>
          <bgColor rgb="FF4F81BD"/>
        </patternFill>
      </fill>
    </dxf>
  </dxfs>
  <tableStyles count="1" defaultTableStyle="TableStyleMedium2" defaultPivotStyle="PivotStyleLight16">
    <tableStyle name="Invisible" pivot="0" table="0" count="0" xr9:uid="{621A00BB-B483-424B-81FA-6A1396D8B52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enney, Justin" refreshedDate="44425.599649305557" createdVersion="7" refreshedVersion="7" minRefreshableVersion="3" recordCount="278" xr:uid="{DAD1F39B-DB03-4486-BB04-8E1D8D50161A}">
  <cacheSource type="worksheet">
    <worksheetSource name="LFRFDispersements"/>
  </cacheSource>
  <cacheFields count="10">
    <cacheField name="Town Name" numFmtId="0">
      <sharedItems count="280">
        <s v="Addison Town"/>
        <s v="Albany Town"/>
        <s v="Albany Village"/>
        <s v="Alburgh Town"/>
        <s v="Alburgh Village"/>
        <s v="Andover Town"/>
        <s v="Arlington Town"/>
        <s v="Athens Town"/>
        <s v="Bakersfield Town"/>
        <s v="Baltimore Town"/>
        <s v="Barnard Town"/>
        <s v="Barnet Town"/>
        <s v="Barre City"/>
        <s v="Barre Town"/>
        <s v="Barton Town"/>
        <s v="Barton Village"/>
        <s v="Bellows Falls Village"/>
        <s v="Belvidere Town"/>
        <s v="Bennington Town"/>
        <s v="Benson Town"/>
        <s v="Berkshire Town"/>
        <s v="Berlin Town"/>
        <s v="Bethel Town"/>
        <s v="Bloomfield Town"/>
        <s v="Bolton Town"/>
        <s v="Bradford Town"/>
        <s v="Braintree Town"/>
        <s v="Brandon Town"/>
        <s v="Brattleboro Town"/>
        <s v="Bridgewater Town"/>
        <s v="Bridport Town"/>
        <s v="Brighton Town"/>
        <s v="Bristol Town"/>
        <s v="Brookfield Town"/>
        <s v="Brookline Town"/>
        <s v="Brownington Town"/>
        <s v="Brunswick Town"/>
        <s v="Burke Town"/>
        <s v="Burlington City"/>
        <s v="Cabot Town"/>
        <s v="Calais Town"/>
        <s v="Cambridge Town"/>
        <s v="Cambridge Village"/>
        <s v="Canaan Town"/>
        <s v="Castleton Town"/>
        <s v="Cavendish Town"/>
        <s v="Charleston Town"/>
        <s v="Charlotte Town"/>
        <s v="Chelsea Town"/>
        <s v="Chester Town"/>
        <s v="Chittenden Town"/>
        <s v="Clarendon Town"/>
        <s v="Colchester Town"/>
        <s v="Concord Town"/>
        <s v="Corinth Town"/>
        <s v="Cornwall Town"/>
        <s v="Coventry Town"/>
        <s v="Craftsbury Town"/>
        <s v="Danby Town"/>
        <s v="Danville Town"/>
        <s v="Derby Center Village"/>
        <s v="Derby Line Village"/>
        <s v="Derby Town"/>
        <s v="Dorset Town"/>
        <s v="Dover Town"/>
        <s v="Dummerston Town"/>
        <s v="Duxbury Town"/>
        <s v="East Haven Town"/>
        <s v="East Montpelier Town"/>
        <s v="Eden Town"/>
        <s v="Elmore Town"/>
        <s v="Enosburg Falls Village"/>
        <s v="Enosburgh Town"/>
        <s v="Essex Junction Village"/>
        <s v="Essex Town"/>
        <s v="Fairfax Town"/>
        <s v="Fairfield Town"/>
        <s v="Fairhaven Town"/>
        <s v="Fairlee Town"/>
        <s v="Fayston Town"/>
        <s v="Ferrisburgh Town"/>
        <s v="Fletcher Town"/>
        <s v="Franklin Town"/>
        <s v="Georgia Town"/>
        <s v="Glover Town"/>
        <s v="Goshen Town"/>
        <s v="Grafton Town"/>
        <s v="Granby Town"/>
        <s v="Grand Isle Town"/>
        <s v="Granville Town"/>
        <s v="Greensboro Town"/>
        <s v="Groton Town"/>
        <s v="Guildhall Town"/>
        <s v="Guilford Town"/>
        <s v="Halifax Town"/>
        <s v="Hancock Town"/>
        <s v="Hardwick Town"/>
        <s v="Hartford Town"/>
        <s v="Hartland Town"/>
        <s v="Highgate Town"/>
        <s v="Hinesburg Town"/>
        <s v="Holland Town"/>
        <s v="Hubbardton Town"/>
        <s v="Huntington Town"/>
        <s v="Hyde Park Town"/>
        <s v="Hyde Park Village"/>
        <s v="Ira Town"/>
        <s v="Irasburg Town"/>
        <s v="Isle LaMotte Town"/>
        <s v="Jacksonville Village"/>
        <s v="Jamaica Town"/>
        <s v="Jay Town"/>
        <s v="Jeffersonville Village"/>
        <s v="Jericho Town"/>
        <s v="Johnson Town"/>
        <s v="Johnson Village"/>
        <s v="Killington Town"/>
        <s v="Kirby Town"/>
        <s v="Landgrove Town"/>
        <s v="Leicester Town"/>
        <s v="Lemington Town"/>
        <s v="Lincoln Town"/>
        <s v="Londonderry Town"/>
        <s v="Lowell Town"/>
        <s v="Ludlow Town"/>
        <s v="Ludlow Village"/>
        <s v="Lunenburg Town"/>
        <s v="Lyndon Town"/>
        <s v="Lyndonville Village"/>
        <s v="Maidstone Town"/>
        <s v="Manchester Town"/>
        <s v="Manchester Village"/>
        <s v="Marlboro Town"/>
        <s v="Marshfield Town"/>
        <s v="Marshfield Village"/>
        <s v="Mendon Town"/>
        <s v="Middlebury Town"/>
        <s v="Middlesex Town"/>
        <s v="Middletown Springs Town"/>
        <s v="Milton Town"/>
        <s v="Monkton Town"/>
        <s v="Montgomery Town"/>
        <s v="Montpelier City"/>
        <s v="Moretown Town"/>
        <s v="Morgan Town"/>
        <s v="Morristown Town"/>
        <s v="Morrisville Village"/>
        <s v="Mount Holly Town"/>
        <s v="Mount Tabor Town"/>
        <s v="New Haven Town"/>
        <s v="Newark Town"/>
        <s v="Newbury Town"/>
        <s v="Newbury Village"/>
        <s v="Newfane Town"/>
        <s v="Newfane Village"/>
        <s v="Newport City"/>
        <s v="Newport Town"/>
        <s v="North Bennington Village"/>
        <s v="North Hero Town"/>
        <s v="North Troy Village"/>
        <s v="Northfield Town"/>
        <s v="Norton Town"/>
        <s v="Norwich Town"/>
        <s v="Old Bennington Village"/>
        <s v="Orange Town"/>
        <s v="Orleans Village"/>
        <s v="Orwell Town"/>
        <s v="Panton Town"/>
        <s v="Pawlet Town"/>
        <s v="Peacham Town"/>
        <s v="Perkinsville Village"/>
        <s v="Peru Town"/>
        <s v="Pittsfield Town"/>
        <s v="Pittsford Town"/>
        <s v="Plainfield Town"/>
        <s v="Plymouth Town"/>
        <s v="Pomfret Town"/>
        <s v="Poultney Town"/>
        <s v="Poultney Village"/>
        <s v="Pownal Town"/>
        <s v="Proctor Town"/>
        <s v="Putney Town"/>
        <s v="Randolph Town"/>
        <s v="Reading Town"/>
        <s v="Readsboro Town"/>
        <s v="Richford Town"/>
        <s v="Richmond Town"/>
        <s v="Ripton Town"/>
        <s v="Rochester Town"/>
        <s v="Rockingham Town"/>
        <s v="Roxbury Town"/>
        <s v="Royalton Town"/>
        <s v="Rupert Town"/>
        <s v="Rutland City"/>
        <s v="Rutland Town"/>
        <s v="Ryegate Town"/>
        <s v="Salisbury Town"/>
        <s v="Sandgate Town"/>
        <s v="Saxtons River Village"/>
        <s v="Searsburg Town"/>
        <s v="Shaftsbury Town"/>
        <s v="Sharon Town"/>
        <s v="Sheffield Town"/>
        <s v="Shelburne Town"/>
        <s v="Sheldon Town"/>
        <s v="Shoreham Town"/>
        <s v="Shrewsbury Town"/>
        <s v="South Burlington City"/>
        <s v="South Hero Town"/>
        <s v="Springfield Town"/>
        <s v="St. Albans City"/>
        <s v="St. Albans Town"/>
        <s v="St. George Town"/>
        <s v="St. Johnsbury Town"/>
        <s v="Stamford Town"/>
        <s v="Stannard Town"/>
        <s v="Starksboro Town"/>
        <s v="Stockbridge Town"/>
        <s v="Stowe Town"/>
        <s v="Strafford Town"/>
        <s v="Stratton Town"/>
        <s v="Sudbury Town"/>
        <s v="Sunderland Town"/>
        <s v="Sutton Town"/>
        <s v="Swanton Town"/>
        <s v="Swanton Village"/>
        <s v="Thetford Town"/>
        <s v="Tinmouth Town"/>
        <s v="Topsham Town"/>
        <s v="Townshend Town"/>
        <s v="Troy Town"/>
        <s v="Tunbridge Town"/>
        <s v="Underhill Town"/>
        <s v="Vergennes City"/>
        <s v="Vernon Town"/>
        <s v="Vershire Town"/>
        <s v="Victory Town"/>
        <s v="Waitsfield Town"/>
        <s v="Walden Town"/>
        <s v="Wallingford Town"/>
        <s v="Waltham Town"/>
        <s v="Wardsboro Town"/>
        <s v="Warren Town"/>
        <s v="Washington Town"/>
        <s v="Waterbury Town"/>
        <s v="Waterford Town"/>
        <s v="Waterville Town"/>
        <s v="Weathersfield Town"/>
        <s v="Wells River Village"/>
        <s v="Wells Town"/>
        <s v="West Burke Village"/>
        <s v="West Fairlee Town"/>
        <s v="West Haven Town"/>
        <s v="West Rutland Town"/>
        <s v="West Windsor Town"/>
        <s v="Westfield Town"/>
        <s v="Westford Town"/>
        <s v="Westminster Town"/>
        <s v="Westminster Village"/>
        <s v="Westmore Town"/>
        <s v="Weston Town"/>
        <s v="Weybridge Town"/>
        <s v="Wheelock Town"/>
        <s v="Whiting Town"/>
        <s v="Whitingham Town"/>
        <s v="Williamstown Town"/>
        <s v="Williston Town"/>
        <s v="Wilmington Town"/>
        <s v="Windham Town"/>
        <s v="Windsor Town"/>
        <s v="Winhall Town"/>
        <s v="Winooski City"/>
        <s v="Wolcott Town"/>
        <s v="Woodbury Town"/>
        <s v="Woodford Town"/>
        <s v="Woodstock Town"/>
        <s v="Woodstock Village"/>
        <s v="Worcester Town"/>
        <s v="Fair Haven town" u="1"/>
        <s v="Isle La Motte town" u="1"/>
      </sharedItems>
    </cacheField>
    <cacheField name="County" numFmtId="0">
      <sharedItems count="14">
        <s v="Addison County"/>
        <s v="Orleans County"/>
        <s v="Grand Isle County"/>
        <s v="Windsor County"/>
        <s v="Bennington County"/>
        <s v="Windham County"/>
        <s v="Franklin County"/>
        <s v="Caledonia County"/>
        <s v="Washington County"/>
        <s v="Lamoille County"/>
        <s v="Rutland County"/>
        <s v="Essex County"/>
        <s v="Chittenden County"/>
        <s v="Orange County"/>
      </sharedItems>
    </cacheField>
    <cacheField name="2019 Estimated Population" numFmtId="3">
      <sharedItems containsSemiMixedTypes="0" containsString="0" containsNumber="1" containsInteger="1" minValue="63" maxValue="42819"/>
    </cacheField>
    <cacheField name="NEU Amount" numFmtId="164">
      <sharedItems containsSemiMixedTypes="0" containsString="0" containsNumber="1" minValue="0" maxValue="1792987.1396000001"/>
    </cacheField>
    <cacheField name="NEU Payment 1" numFmtId="164">
      <sharedItems containsSemiMixedTypes="0" containsString="0" containsNumber="1" minValue="0" maxValue="896493.57"/>
    </cacheField>
    <cacheField name="NEU Payment 2" numFmtId="164">
      <sharedItems containsSemiMixedTypes="0" containsString="0" containsNumber="1" minValue="0" maxValue="896493.56960000016"/>
    </cacheField>
    <cacheField name="County Amount" numFmtId="164">
      <sharedItems containsSemiMixedTypes="0" containsString="0" containsNumber="1" minValue="0" maxValue="8318663.4935233882"/>
    </cacheField>
    <cacheField name="County Payment 1" numFmtId="164">
      <sharedItems containsSemiMixedTypes="0" containsString="0" containsNumber="1" minValue="0" maxValue="4159331.75"/>
    </cacheField>
    <cacheField name="County Payment 2" numFmtId="164">
      <sharedItems containsSemiMixedTypes="0" containsString="0" containsNumber="1" minValue="0" maxValue="4159331.7435233882"/>
    </cacheField>
    <cacheField name="Total" numFmtId="164">
      <sharedItems containsSemiMixedTypes="0" containsString="0" containsNumber="1" minValue="0" maxValue="8318663.4935233882"/>
    </cacheField>
  </cacheFields>
  <extLst>
    <ext xmlns:x14="http://schemas.microsoft.com/office/spreadsheetml/2009/9/main" uri="{725AE2AE-9491-48be-B2B4-4EB974FC3084}">
      <x14:pivotCacheDefinition pivotCacheId="171498989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8">
  <r>
    <x v="0"/>
    <x v="0"/>
    <n v="1322"/>
    <n v="138397.209"/>
    <n v="69198.600000000006"/>
    <n v="69198.608999999997"/>
    <n v="256782.99812382742"/>
    <n v="128391.5"/>
    <n v="128391.49812382742"/>
    <n v="395180.20712382742"/>
  </r>
  <r>
    <x v="1"/>
    <x v="1"/>
    <n v="725"/>
    <n v="75898.620699999999"/>
    <n v="37949.31"/>
    <n v="37949.310700000002"/>
    <n v="140822.74290786698"/>
    <n v="70411.37"/>
    <n v="70411.372907866986"/>
    <n v="216721.36360786698"/>
  </r>
  <r>
    <x v="2"/>
    <x v="1"/>
    <n v="189"/>
    <n v="15000"/>
    <n v="7500"/>
    <n v="7500"/>
    <n v="36711.032289085328"/>
    <n v="18355.52"/>
    <n v="18355.512289085327"/>
    <n v="51711.032289085328"/>
  </r>
  <r>
    <x v="3"/>
    <x v="2"/>
    <n v="1602"/>
    <n v="167709.77970000001"/>
    <n v="83854.89"/>
    <n v="83854.889700000014"/>
    <n v="311169.7343469247"/>
    <n v="155584.87"/>
    <n v="155584.8643469247"/>
    <n v="478879.51404692471"/>
  </r>
  <r>
    <x v="4"/>
    <x v="2"/>
    <n v="530"/>
    <n v="55484.508900000001"/>
    <n v="27742.25"/>
    <n v="27742.258900000001"/>
    <n v="102946.29163787146"/>
    <n v="51473.15"/>
    <n v="51473.141637871457"/>
    <n v="158430.80053787146"/>
  </r>
  <r>
    <x v="5"/>
    <x v="3"/>
    <n v="471"/>
    <n v="49307.931499999999"/>
    <n v="24653.97"/>
    <n v="24653.961499999998"/>
    <n v="91486.228397079642"/>
    <n v="45743.11"/>
    <n v="45743.118397079641"/>
    <n v="140794.15989707963"/>
  </r>
  <r>
    <x v="6"/>
    <x v="4"/>
    <n v="2213"/>
    <n v="231673.99660000001"/>
    <n v="115837"/>
    <n v="115836.99660000001"/>
    <n v="431247.50717013155"/>
    <n v="215623.75"/>
    <n v="215623.75717013155"/>
    <n v="662921.50377013162"/>
  </r>
  <r>
    <x v="7"/>
    <x v="5"/>
    <n v="437"/>
    <n v="45748.547899999998"/>
    <n v="22874.27"/>
    <n v="22874.277899999997"/>
    <n v="84888.163457211209"/>
    <n v="42444.08"/>
    <n v="42444.083457211207"/>
    <n v="130636.7113572112"/>
  </r>
  <r>
    <x v="8"/>
    <x v="6"/>
    <n v="1328"/>
    <n v="139025.33549999999"/>
    <n v="69512.67"/>
    <n v="69512.665499999988"/>
    <n v="257948.42216914293"/>
    <n v="128974.21"/>
    <n v="128974.21216914292"/>
    <n v="396973.75766914291"/>
  </r>
  <r>
    <x v="9"/>
    <x v="3"/>
    <n v="245"/>
    <n v="25648.499400000001"/>
    <n v="12824.25"/>
    <n v="12824.249400000001"/>
    <n v="47588.377828629549"/>
    <n v="23794.19"/>
    <n v="23794.18782862955"/>
    <n v="73236.877228629543"/>
  </r>
  <r>
    <x v="10"/>
    <x v="3"/>
    <n v="927"/>
    <n v="97045.546700000006"/>
    <n v="48522.77"/>
    <n v="48522.776700000009"/>
    <n v="180058.88264138607"/>
    <n v="90029.440000000002"/>
    <n v="90029.442641386064"/>
    <n v="277104.42934138607"/>
  </r>
  <r>
    <x v="11"/>
    <x v="7"/>
    <n v="1632"/>
    <n v="170850.4123"/>
    <n v="85425.21"/>
    <n v="85425.20229999999"/>
    <n v="316996.88754042611"/>
    <n v="158498.44"/>
    <n v="158498.4475404261"/>
    <n v="487847.29984042607"/>
  </r>
  <r>
    <x v="12"/>
    <x v="8"/>
    <n v="8528"/>
    <n v="892777.15460000001"/>
    <n v="446388.58"/>
    <n v="446388.57459999999"/>
    <n v="1656464.0961495661"/>
    <n v="828232.05"/>
    <n v="828232.04614956607"/>
    <n v="2549241.2507495661"/>
  </r>
  <r>
    <x v="13"/>
    <x v="8"/>
    <n v="7720"/>
    <n v="808189.45039999997"/>
    <n v="404094.73"/>
    <n v="404094.72039999999"/>
    <n v="1499519.56171138"/>
    <n v="749759.78"/>
    <n v="749759.78171138"/>
    <n v="2307709.0121113798"/>
  </r>
  <r>
    <x v="14"/>
    <x v="1"/>
    <n v="1130"/>
    <n v="118297.1605"/>
    <n v="59148.58"/>
    <n v="59148.580499999996"/>
    <n v="219489.2406701927"/>
    <n v="109744.62"/>
    <n v="109744.6206701927"/>
    <n v="337786.40117019269"/>
  </r>
  <r>
    <x v="15"/>
    <x v="1"/>
    <n v="643"/>
    <n v="67314.225000000006"/>
    <n v="33657.11"/>
    <n v="33657.115000000005"/>
    <n v="124895.20508932203"/>
    <n v="62447.6"/>
    <n v="62447.605089322031"/>
    <n v="192209.43008932204"/>
  </r>
  <r>
    <x v="16"/>
    <x v="5"/>
    <n v="2965"/>
    <n v="310399.18660000002"/>
    <n v="155199.59"/>
    <n v="155199.59660000002"/>
    <n v="575957.4477131149"/>
    <n v="287978.71999999997"/>
    <n v="287978.72771311493"/>
    <n v="886356.63431311492"/>
  </r>
  <r>
    <x v="17"/>
    <x v="9"/>
    <n v="365"/>
    <n v="38211.029699999999"/>
    <n v="19105.509999999998"/>
    <n v="19105.519700000001"/>
    <n v="70896.968496175381"/>
    <n v="35448.480000000003"/>
    <n v="35448.488496175378"/>
    <n v="109107.99819617538"/>
  </r>
  <r>
    <x v="18"/>
    <x v="4"/>
    <n v="13136"/>
    <n v="1375178.3186999999"/>
    <n v="687589.16"/>
    <n v="687589.15869999991"/>
    <n v="2559813.4903691132"/>
    <n v="1279906.75"/>
    <n v="1279906.7403691132"/>
    <n v="3934991.8090691129"/>
  </r>
  <r>
    <x v="19"/>
    <x v="10"/>
    <n v="1002"/>
    <n v="104897.12820000001"/>
    <n v="52448.56"/>
    <n v="52448.568200000009"/>
    <n v="194626.76083930506"/>
    <n v="97313.38"/>
    <n v="97313.380839305057"/>
    <n v="299523.88903930504"/>
  </r>
  <r>
    <x v="20"/>
    <x v="6"/>
    <n v="1753"/>
    <n v="183517.63039999999"/>
    <n v="91758.82"/>
    <n v="91758.810399999988"/>
    <n v="340499.68679405691"/>
    <n v="170249.84"/>
    <n v="170249.84679405691"/>
    <n v="524017.31719405693"/>
  </r>
  <r>
    <x v="21"/>
    <x v="8"/>
    <n v="2781"/>
    <n v="291136.64010000002"/>
    <n v="145568.32000000001"/>
    <n v="145568.32010000001"/>
    <n v="540176.67112944915"/>
    <n v="270088.34000000003"/>
    <n v="270088.33112944913"/>
    <n v="831313.31122944923"/>
  </r>
  <r>
    <x v="22"/>
    <x v="3"/>
    <n v="1951"/>
    <n v="204245.80540000001"/>
    <n v="102122.9"/>
    <n v="102122.90540000002"/>
    <n v="378958.87813737243"/>
    <n v="189479.44"/>
    <n v="189479.43813737243"/>
    <n v="583204.68353737239"/>
  </r>
  <r>
    <x v="23"/>
    <x v="11"/>
    <n v="235"/>
    <n v="24601.621899999998"/>
    <n v="12300.81"/>
    <n v="12300.811899999999"/>
    <n v="46109.881167021798"/>
    <n v="23054.94"/>
    <n v="23054.9411670218"/>
    <n v="70711.503067021797"/>
  </r>
  <r>
    <x v="24"/>
    <x v="12"/>
    <n v="1180"/>
    <n v="123531.5481"/>
    <n v="61765.77"/>
    <n v="61765.778100000003"/>
    <n v="229244.56251564951"/>
    <n v="114622.28"/>
    <n v="114622.28251564951"/>
    <n v="352776.11061564949"/>
  </r>
  <r>
    <x v="25"/>
    <x v="13"/>
    <n v="2701"/>
    <n v="282761.61989999999"/>
    <n v="141380.81"/>
    <n v="141380.80989999999"/>
    <n v="524637.55821680743"/>
    <n v="262318.78000000003"/>
    <n v="262318.7782168074"/>
    <n v="807399.17811680748"/>
  </r>
  <r>
    <x v="26"/>
    <x v="13"/>
    <n v="1195"/>
    <n v="125101.86440000001"/>
    <n v="62550.93"/>
    <n v="62550.934400000006"/>
    <n v="232114.7286446075"/>
    <n v="116057.36"/>
    <n v="116057.3686446075"/>
    <n v="357216.59304460749"/>
  </r>
  <r>
    <x v="27"/>
    <x v="10"/>
    <n v="3735"/>
    <n v="391008.7561"/>
    <n v="195504.38"/>
    <n v="195504.37609999999"/>
    <n v="725479.9917513018"/>
    <n v="362740"/>
    <n v="362739.9917513018"/>
    <n v="1116488.7478513019"/>
  </r>
  <r>
    <x v="28"/>
    <x v="5"/>
    <n v="11332"/>
    <n v="1186321.6129999999"/>
    <n v="593160.81000000006"/>
    <n v="593160.80299999984"/>
    <n v="2201264.6871787584"/>
    <n v="1100632.3400000001"/>
    <n v="1100632.3471787584"/>
    <n v="3387586.3001787583"/>
  </r>
  <r>
    <x v="29"/>
    <x v="3"/>
    <n v="963"/>
    <n v="100814.3058"/>
    <n v="50407.15"/>
    <n v="50407.1558"/>
    <n v="187051.46060804185"/>
    <n v="93525.73"/>
    <n v="93525.730608041849"/>
    <n v="287865.76640804182"/>
  </r>
  <r>
    <x v="30"/>
    <x v="0"/>
    <n v="1178"/>
    <n v="123322.17260000001"/>
    <n v="61661.09"/>
    <n v="61661.082600000009"/>
    <n v="228812.68667917448"/>
    <n v="114406.34"/>
    <n v="114406.34667917449"/>
    <n v="352134.85927917447"/>
  </r>
  <r>
    <x v="31"/>
    <x v="11"/>
    <n v="1167"/>
    <n v="122170.6073"/>
    <n v="61085.3"/>
    <n v="61085.3073"/>
    <n v="228979.70775282741"/>
    <n v="114489.85"/>
    <n v="114489.8577528274"/>
    <n v="351150.31505282741"/>
  </r>
  <r>
    <x v="32"/>
    <x v="0"/>
    <n v="3842"/>
    <n v="402210.34570000001"/>
    <n v="201105.17"/>
    <n v="201105.17569999999"/>
    <n v="746263.44840525324"/>
    <n v="373131.72"/>
    <n v="373131.72840525326"/>
    <n v="1148473.7941052532"/>
  </r>
  <r>
    <x v="33"/>
    <x v="13"/>
    <n v="1341"/>
    <n v="140386.2763"/>
    <n v="70193.14"/>
    <n v="70193.136299999998"/>
    <n v="260473.51557524575"/>
    <n v="130236.76"/>
    <n v="130236.75557524576"/>
    <n v="400859.79187524575"/>
  </r>
  <r>
    <x v="34"/>
    <x v="5"/>
    <n v="530"/>
    <n v="55484.508900000001"/>
    <n v="27742.25"/>
    <n v="27742.258900000001"/>
    <n v="102953.60785428362"/>
    <n v="51476.800000000003"/>
    <n v="51476.807854283616"/>
    <n v="158438.1167542836"/>
  </r>
  <r>
    <x v="35"/>
    <x v="1"/>
    <n v="965"/>
    <n v="101023.6813"/>
    <n v="50511.839999999997"/>
    <n v="50511.8413"/>
    <n v="187439.92676702299"/>
    <n v="93719.96"/>
    <n v="93719.966767022983"/>
    <n v="288463.60806702299"/>
  </r>
  <r>
    <x v="36"/>
    <x v="11"/>
    <n v="102"/>
    <n v="10678.150799999999"/>
    <n v="5339.08"/>
    <n v="5339.0707999999995"/>
    <n v="20013.650549090311"/>
    <n v="10006.83"/>
    <n v="10006.820549090311"/>
    <n v="30691.80134909031"/>
  </r>
  <r>
    <x v="37"/>
    <x v="7"/>
    <n v="1365"/>
    <n v="142898.7824"/>
    <n v="71449.39"/>
    <n v="71449.392399999997"/>
    <n v="265135.2643950255"/>
    <n v="132567.63"/>
    <n v="132567.6343950255"/>
    <n v="408034.04679502547"/>
  </r>
  <r>
    <x v="38"/>
    <x v="12"/>
    <n v="42819"/>
    <n v="0"/>
    <n v="0"/>
    <n v="0"/>
    <n v="8318663.4935233882"/>
    <n v="4159331.75"/>
    <n v="4159331.7435233882"/>
    <n v="8318663.4935233882"/>
  </r>
  <r>
    <x v="39"/>
    <x v="8"/>
    <n v="1433"/>
    <n v="150017.54949999999"/>
    <n v="75008.77"/>
    <n v="75008.77949999999"/>
    <n v="278343.46268554503"/>
    <n v="139171.73000000001"/>
    <n v="139171.73268554502"/>
    <n v="428361.01218554506"/>
  </r>
  <r>
    <x v="40"/>
    <x v="8"/>
    <n v="1604"/>
    <n v="167919.15520000001"/>
    <n v="83959.58"/>
    <n v="83959.575200000007"/>
    <n v="311558.20945402252"/>
    <n v="155779.1"/>
    <n v="155779.10945402252"/>
    <n v="479477.3646540225"/>
  </r>
  <r>
    <x v="41"/>
    <x v="9"/>
    <n v="2831"/>
    <n v="296371.02769999998"/>
    <n v="148185.51"/>
    <n v="148185.51769999997"/>
    <n v="549888.54195252748"/>
    <n v="274944.27"/>
    <n v="274944.27195252746"/>
    <n v="846259.56965252745"/>
  </r>
  <r>
    <x v="42"/>
    <x v="9"/>
    <n v="245"/>
    <n v="25648.499400000001"/>
    <n v="12824.25"/>
    <n v="12824.249400000001"/>
    <n v="47588.376113871142"/>
    <n v="23794.19"/>
    <n v="23794.186113871143"/>
    <n v="73236.875513871142"/>
  </r>
  <r>
    <x v="43"/>
    <x v="11"/>
    <n v="921"/>
    <n v="96417.420199999993"/>
    <n v="48208.71"/>
    <n v="48208.710199999994"/>
    <n v="180711.49172266843"/>
    <n v="90355.75"/>
    <n v="90355.741722668434"/>
    <n v="277128.91192266846"/>
  </r>
  <r>
    <x v="44"/>
    <x v="10"/>
    <n v="4512"/>
    <n v="472351.13990000001"/>
    <n v="236175.57"/>
    <n v="236175.5699"/>
    <n v="876403.13862968504"/>
    <n v="438201.57"/>
    <n v="438201.56862968503"/>
    <n v="1348754.278529685"/>
  </r>
  <r>
    <x v="45"/>
    <x v="3"/>
    <n v="1410"/>
    <n v="147609.73120000001"/>
    <n v="73804.87"/>
    <n v="73804.861200000014"/>
    <n v="273875.97036068432"/>
    <n v="136937.99"/>
    <n v="136937.98036068433"/>
    <n v="421485.70156068436"/>
  </r>
  <r>
    <x v="46"/>
    <x v="1"/>
    <n v="996"/>
    <n v="104269.0016"/>
    <n v="52134.5"/>
    <n v="52134.501600000003"/>
    <n v="193461.31301549726"/>
    <n v="96730.66"/>
    <n v="96730.653015497257"/>
    <n v="297730.31461549725"/>
  </r>
  <r>
    <x v="47"/>
    <x v="12"/>
    <n v="3785"/>
    <n v="396243.14380000002"/>
    <n v="198121.57"/>
    <n v="198121.57380000001"/>
    <n v="735331.07552689279"/>
    <n v="367665.54"/>
    <n v="367665.53552689281"/>
    <n v="1131574.2193268929"/>
  </r>
  <r>
    <x v="48"/>
    <x v="13"/>
    <n v="1291"/>
    <n v="135151.88870000001"/>
    <n v="67575.94"/>
    <n v="67575.948700000008"/>
    <n v="250761.60224283542"/>
    <n v="125380.8"/>
    <n v="125380.80224283542"/>
    <n v="385913.49094283546"/>
  </r>
  <r>
    <x v="49"/>
    <x v="3"/>
    <n v="3024"/>
    <n v="316575.76400000002"/>
    <n v="158287.88"/>
    <n v="158287.88400000002"/>
    <n v="587376.54919908463"/>
    <n v="293688.27"/>
    <n v="293688.27919908462"/>
    <n v="903952.31319908472"/>
  </r>
  <r>
    <x v="50"/>
    <x v="10"/>
    <n v="1181"/>
    <n v="123636.2359"/>
    <n v="61818.12"/>
    <n v="61818.115899999997"/>
    <n v="229395.41372377172"/>
    <n v="114697.71"/>
    <n v="114697.70372377172"/>
    <n v="353031.64962377172"/>
  </r>
  <r>
    <x v="51"/>
    <x v="10"/>
    <n v="2413"/>
    <n v="252611.5471"/>
    <n v="126305.77"/>
    <n v="126305.77709999999"/>
    <n v="468696.97994535236"/>
    <n v="234348.49"/>
    <n v="234348.48994535237"/>
    <n v="721308.52704535238"/>
  </r>
  <r>
    <x v="52"/>
    <x v="12"/>
    <n v="17127"/>
    <n v="1792987.1396000001"/>
    <n v="896493.57"/>
    <n v="896493.56960000016"/>
    <n v="3327348.8323775674"/>
    <n v="1663674.42"/>
    <n v="1663674.4123775675"/>
    <n v="5120335.9719775673"/>
  </r>
  <r>
    <x v="53"/>
    <x v="11"/>
    <n v="1211"/>
    <n v="126776.8685"/>
    <n v="63388.43"/>
    <n v="63388.438499999997"/>
    <n v="237613.04720537615"/>
    <n v="118806.52"/>
    <n v="118806.52720537614"/>
    <n v="364389.91570537613"/>
  </r>
  <r>
    <x v="54"/>
    <x v="13"/>
    <n v="1425"/>
    <n v="149180.04749999999"/>
    <n v="74590.02"/>
    <n v="74590.027499999982"/>
    <n v="276789.52997369511"/>
    <n v="138394.76"/>
    <n v="138394.7699736951"/>
    <n v="425969.5774736951"/>
  </r>
  <r>
    <x v="55"/>
    <x v="0"/>
    <n v="1192"/>
    <n v="124787.8012"/>
    <n v="62393.9"/>
    <n v="62393.9012"/>
    <n v="231532.02251407132"/>
    <n v="115766.01"/>
    <n v="115766.01251407132"/>
    <n v="356319.8237140713"/>
  </r>
  <r>
    <x v="56"/>
    <x v="1"/>
    <n v="1054"/>
    <n v="110340.8913"/>
    <n v="55170.45"/>
    <n v="55170.441300000006"/>
    <n v="204727.13244812662"/>
    <n v="102363.57"/>
    <n v="102363.56244812661"/>
    <n v="315068.02374812664"/>
  </r>
  <r>
    <x v="57"/>
    <x v="1"/>
    <n v="1176"/>
    <n v="123112.7971"/>
    <n v="61556.4"/>
    <n v="61556.397099999995"/>
    <n v="228424.20090986427"/>
    <n v="114212.1"/>
    <n v="114212.10090986427"/>
    <n v="351536.99800986424"/>
  </r>
  <r>
    <x v="58"/>
    <x v="10"/>
    <n v="1312"/>
    <n v="137350.3315"/>
    <n v="68675.17"/>
    <n v="68675.161500000002"/>
    <n v="254840.62896324173"/>
    <n v="127420.31"/>
    <n v="127420.31896324173"/>
    <n v="392190.96046324173"/>
  </r>
  <r>
    <x v="59"/>
    <x v="7"/>
    <n v="2138"/>
    <n v="223822.41519999999"/>
    <n v="111911.21"/>
    <n v="111911.20519999998"/>
    <n v="415281.46174107294"/>
    <n v="207640.73"/>
    <n v="207640.73174107293"/>
    <n v="639103.87694107299"/>
  </r>
  <r>
    <x v="60"/>
    <x v="1"/>
    <n v="549"/>
    <n v="57473.576200000003"/>
    <n v="28736.79"/>
    <n v="28736.786200000002"/>
    <n v="106636.80807781928"/>
    <n v="53318.400000000001"/>
    <n v="53318.40807781928"/>
    <n v="164110.38427781928"/>
  </r>
  <r>
    <x v="61"/>
    <x v="1"/>
    <n v="624"/>
    <n v="65325.157700000003"/>
    <n v="32662.58"/>
    <n v="32662.577700000002"/>
    <n v="121204.67803380554"/>
    <n v="60602.34"/>
    <n v="60602.338033805543"/>
    <n v="186529.83573380555"/>
  </r>
  <r>
    <x v="62"/>
    <x v="1"/>
    <n v="3073"/>
    <n v="321705.46389999997"/>
    <n v="160852.73000000001"/>
    <n v="160852.73389999996"/>
    <n v="596894.19166327617"/>
    <n v="298447.09999999998"/>
    <n v="298447.09166327619"/>
    <n v="918599.65556327614"/>
  </r>
  <r>
    <x v="63"/>
    <x v="4"/>
    <n v="1943"/>
    <n v="203408.3034"/>
    <n v="101704.15"/>
    <n v="101704.15340000001"/>
    <n v="378632.58311412815"/>
    <n v="189316.29"/>
    <n v="189316.29311412814"/>
    <n v="582040.88651412819"/>
  </r>
  <r>
    <x v="64"/>
    <x v="5"/>
    <n v="1059"/>
    <n v="110864.33010000001"/>
    <n v="55432.17"/>
    <n v="55432.160100000008"/>
    <n v="205712.96361827615"/>
    <n v="102856.48"/>
    <n v="102856.48361827615"/>
    <n v="316577.29371827614"/>
  </r>
  <r>
    <x v="65"/>
    <x v="5"/>
    <n v="1744"/>
    <n v="182575.4406"/>
    <n v="91287.72"/>
    <n v="91287.720600000001"/>
    <n v="338775.64546768041"/>
    <n v="169387.82"/>
    <n v="169387.82546768041"/>
    <n v="521351.08606768039"/>
  </r>
  <r>
    <x v="66"/>
    <x v="8"/>
    <n v="1305"/>
    <n v="136617.5172"/>
    <n v="68308.759999999995"/>
    <n v="68308.757200000007"/>
    <n v="253480.96218048589"/>
    <n v="126740.48"/>
    <n v="126740.48218048589"/>
    <n v="390098.47938048589"/>
  </r>
  <r>
    <x v="67"/>
    <x v="11"/>
    <n v="296"/>
    <n v="30987.574799999999"/>
    <n v="15493.79"/>
    <n v="15493.784799999998"/>
    <n v="58078.829044418948"/>
    <n v="29039.41"/>
    <n v="29039.419044418948"/>
    <n v="89066.40384441895"/>
  </r>
  <r>
    <x v="68"/>
    <x v="8"/>
    <n v="2551"/>
    <n v="267058.45699999999"/>
    <n v="133529.23000000001"/>
    <n v="133529.22699999998"/>
    <n v="495501.86553442106"/>
    <n v="247750.93"/>
    <n v="247750.93553442106"/>
    <n v="762560.32253442099"/>
  </r>
  <r>
    <x v="69"/>
    <x v="9"/>
    <n v="1370"/>
    <n v="143422.2211"/>
    <n v="71711.11"/>
    <n v="71711.111099999995"/>
    <n v="266106.42969797336"/>
    <n v="133053.21"/>
    <n v="133053.21969797337"/>
    <n v="409528.65079797339"/>
  </r>
  <r>
    <x v="70"/>
    <x v="9"/>
    <n v="863"/>
    <n v="90345.530499999993"/>
    <n v="45172.77"/>
    <n v="45172.760499999997"/>
    <n v="167627.62688273797"/>
    <n v="83813.81"/>
    <n v="83813.81688273797"/>
    <n v="257973.15738273796"/>
  </r>
  <r>
    <x v="71"/>
    <x v="6"/>
    <n v="1283"/>
    <n v="134314.3866"/>
    <n v="67157.19"/>
    <n v="67157.196599999996"/>
    <n v="249207.70003238734"/>
    <n v="124603.85"/>
    <n v="124603.85003238733"/>
    <n v="383522.08663238736"/>
  </r>
  <r>
    <x v="72"/>
    <x v="6"/>
    <n v="1499"/>
    <n v="156926.9412"/>
    <n v="78463.47"/>
    <n v="78463.4712"/>
    <n v="291163.16628881422"/>
    <n v="145581.57999999999"/>
    <n v="145581.58628881423"/>
    <n v="448090.10748881422"/>
  </r>
  <r>
    <x v="73"/>
    <x v="12"/>
    <n v="10852"/>
    <n v="1136071.4916999999"/>
    <n v="568035.75"/>
    <n v="568035.7416999999"/>
    <n v="2108272.8749320582"/>
    <n v="1054136.44"/>
    <n v="1054136.4349320582"/>
    <n v="3244344.3666320583"/>
  </r>
  <r>
    <x v="74"/>
    <x v="12"/>
    <n v="11038"/>
    <n v="1155543.4136999999"/>
    <n v="577771.71"/>
    <n v="577771.70369999995"/>
    <n v="2144408.0347862202"/>
    <n v="1072204.02"/>
    <n v="1072204.0147862202"/>
    <n v="3299951.4484862201"/>
  </r>
  <r>
    <x v="75"/>
    <x v="6"/>
    <n v="4803"/>
    <n v="502815.27600000001"/>
    <n v="251407.64"/>
    <n v="251407.636"/>
    <n v="932926.40939638077"/>
    <n v="466463.2"/>
    <n v="466463.20939638076"/>
    <n v="1435741.6853963807"/>
  </r>
  <r>
    <x v="76"/>
    <x v="6"/>
    <n v="1953"/>
    <n v="204455.18090000001"/>
    <n v="102227.59"/>
    <n v="102227.59090000001"/>
    <n v="379347.34073519293"/>
    <n v="189673.67"/>
    <n v="189673.67073519292"/>
    <n v="583802.52163519291"/>
  </r>
  <r>
    <x v="77"/>
    <x v="10"/>
    <n v="2555"/>
    <n v="267477.20799999998"/>
    <n v="133738.6"/>
    <n v="133738.60799999998"/>
    <n v="496278.81631180085"/>
    <n v="248139.41"/>
    <n v="248139.40631180085"/>
    <n v="763756.02431180084"/>
  </r>
  <r>
    <x v="78"/>
    <x v="13"/>
    <n v="980"/>
    <n v="102593.9976"/>
    <n v="51297"/>
    <n v="51296.997600000002"/>
    <n v="190353.50131524299"/>
    <n v="95176.75"/>
    <n v="95176.751315242989"/>
    <n v="292947.49891524296"/>
  </r>
  <r>
    <x v="79"/>
    <x v="8"/>
    <n v="1330"/>
    <n v="139234.71100000001"/>
    <n v="69617.36"/>
    <n v="69617.35100000001"/>
    <n v="258336.91931038024"/>
    <n v="129168.46"/>
    <n v="129168.45931038023"/>
    <n v="397571.63031038025"/>
  </r>
  <r>
    <x v="80"/>
    <x v="0"/>
    <n v="2690"/>
    <n v="281610.05459999997"/>
    <n v="140805.03"/>
    <n v="140805.02459999998"/>
    <n v="522500.95684803004"/>
    <n v="261250.48"/>
    <n v="261250.47684803003"/>
    <n v="804111.01144803001"/>
  </r>
  <r>
    <x v="81"/>
    <x v="6"/>
    <n v="1341"/>
    <n v="140386.2763"/>
    <n v="70193.14"/>
    <n v="70193.136299999998"/>
    <n v="260473.51967531678"/>
    <n v="130236.76"/>
    <n v="130236.75967531679"/>
    <n v="400859.79597531678"/>
  </r>
  <r>
    <x v="82"/>
    <x v="6"/>
    <n v="1425"/>
    <n v="149180.04749999999"/>
    <n v="74590.02"/>
    <n v="74590.027499999982"/>
    <n v="276789.53433059389"/>
    <n v="138394.76999999999"/>
    <n v="138394.7643305939"/>
    <n v="425969.58183059387"/>
  </r>
  <r>
    <x v="83"/>
    <x v="6"/>
    <n v="4780"/>
    <n v="500407.45760000002"/>
    <n v="250203.73"/>
    <n v="250203.72760000001"/>
    <n v="928458.92919315002"/>
    <n v="464229.46"/>
    <n v="464229.46919315"/>
    <n v="1428866.3867931501"/>
  </r>
  <r>
    <x v="84"/>
    <x v="1"/>
    <n v="1099"/>
    <n v="115051.84020000001"/>
    <n v="57525.919999999998"/>
    <n v="57525.920200000008"/>
    <n v="213467.85442171837"/>
    <n v="106733.93"/>
    <n v="106733.92442171837"/>
    <n v="328519.69462171837"/>
  </r>
  <r>
    <x v="85"/>
    <x v="0"/>
    <n v="163"/>
    <n v="17064.1037"/>
    <n v="8532.0499999999993"/>
    <n v="8532.0537000000004"/>
    <n v="31660.838649155721"/>
    <n v="15830.42"/>
    <n v="15830.418649155721"/>
    <n v="48724.942349155725"/>
  </r>
  <r>
    <x v="86"/>
    <x v="5"/>
    <n v="675"/>
    <n v="70664.232999999993"/>
    <n v="35332.120000000003"/>
    <n v="35332.11299999999"/>
    <n v="131120.1609464933"/>
    <n v="65560.08"/>
    <n v="65560.080946493297"/>
    <n v="201784.39394649328"/>
  </r>
  <r>
    <x v="87"/>
    <x v="11"/>
    <n v="83"/>
    <n v="8689.0835000000006"/>
    <n v="4344.54"/>
    <n v="4344.5435000000007"/>
    <n v="16285.61760367153"/>
    <n v="8142.81"/>
    <n v="8142.8076036715293"/>
    <n v="24974.70110367153"/>
  </r>
  <r>
    <x v="88"/>
    <x v="2"/>
    <n v="2136"/>
    <n v="223613.03969999999"/>
    <n v="111806.52"/>
    <n v="111806.51969999999"/>
    <n v="414892.97912923287"/>
    <n v="207446.49"/>
    <n v="207446.48912923288"/>
    <n v="638506.0188292329"/>
  </r>
  <r>
    <x v="89"/>
    <x v="0"/>
    <n v="306"/>
    <n v="32034.452300000001"/>
    <n v="16017.23"/>
    <n v="16017.222300000001"/>
    <n v="59436.911819887428"/>
    <n v="29718.46"/>
    <n v="29718.451819887428"/>
    <n v="91471.364119887425"/>
  </r>
  <r>
    <x v="90"/>
    <x v="1"/>
    <n v="699"/>
    <n v="73176.739100000006"/>
    <n v="36588.370000000003"/>
    <n v="36588.369100000004"/>
    <n v="135772.54798979175"/>
    <n v="67886.27"/>
    <n v="67886.27798979175"/>
    <n v="208949.28708979176"/>
  </r>
  <r>
    <x v="91"/>
    <x v="7"/>
    <n v="968"/>
    <n v="101337.74460000001"/>
    <n v="50668.87"/>
    <n v="50668.874600000003"/>
    <n v="188022.66368819389"/>
    <n v="94011.33"/>
    <n v="94011.333688193889"/>
    <n v="289360.40828819387"/>
  </r>
  <r>
    <x v="92"/>
    <x v="11"/>
    <n v="248"/>
    <n v="25962.562699999999"/>
    <n v="12981.28"/>
    <n v="12981.282699999998"/>
    <n v="48660.640550729389"/>
    <n v="24330.32"/>
    <n v="24330.32055072939"/>
    <n v="74623.203250729392"/>
  </r>
  <r>
    <x v="93"/>
    <x v="5"/>
    <n v="2109"/>
    <n v="220786.47029999999"/>
    <n v="110393.24"/>
    <n v="110393.23029999998"/>
    <n v="409677.65842393233"/>
    <n v="204838.83"/>
    <n v="204838.82842393234"/>
    <n v="630464.12872393231"/>
  </r>
  <r>
    <x v="94"/>
    <x v="5"/>
    <n v="681"/>
    <n v="71292.359599999996"/>
    <n v="35646.18"/>
    <n v="35646.179599999996"/>
    <n v="132285.6734882399"/>
    <n v="66142.84"/>
    <n v="66142.833488239907"/>
    <n v="203578.0330882399"/>
  </r>
  <r>
    <x v="95"/>
    <x v="0"/>
    <n v="333"/>
    <n v="34861.0216"/>
    <n v="17430.509999999998"/>
    <n v="17430.511600000002"/>
    <n v="64681.345215759844"/>
    <n v="32340.67"/>
    <n v="32340.675215759846"/>
    <n v="99542.366815759844"/>
  </r>
  <r>
    <x v="96"/>
    <x v="7"/>
    <n v="2861"/>
    <n v="299511.66029999999"/>
    <n v="149755.82999999999"/>
    <n v="149755.8303"/>
    <n v="555715.74464041612"/>
    <n v="277857.87"/>
    <n v="277857.87464041612"/>
    <n v="855227.40494041611"/>
  </r>
  <r>
    <x v="97"/>
    <x v="3"/>
    <n v="9556"/>
    <n v="1000396.1642999999"/>
    <n v="500198.08"/>
    <n v="500198.08429999993"/>
    <n v="1856140.9735934038"/>
    <n v="928070.49"/>
    <n v="928070.48359340383"/>
    <n v="2856537.1378934039"/>
  </r>
  <r>
    <x v="98"/>
    <x v="3"/>
    <n v="3507"/>
    <n v="367139.9485"/>
    <n v="183569.97"/>
    <n v="183569.9785"/>
    <n v="681193.63691838295"/>
    <n v="340596.82"/>
    <n v="340596.81691838295"/>
    <n v="1048333.5854183829"/>
  </r>
  <r>
    <x v="99"/>
    <x v="6"/>
    <n v="3662"/>
    <n v="383366.5502"/>
    <n v="191683.28"/>
    <n v="191683.2702"/>
    <n v="711300.54366219998"/>
    <n v="355650.27"/>
    <n v="355650.27366219996"/>
    <n v="1094667.0938621999"/>
  </r>
  <r>
    <x v="100"/>
    <x v="12"/>
    <n v="4525"/>
    <n v="473712.08069999999"/>
    <n v="236856.04"/>
    <n v="236856.04069999998"/>
    <n v="879094.61473162204"/>
    <n v="439547.31"/>
    <n v="439547.30473162205"/>
    <n v="1352806.695431622"/>
  </r>
  <r>
    <x v="101"/>
    <x v="1"/>
    <n v="614"/>
    <n v="64278.280100000004"/>
    <n v="32139.14"/>
    <n v="32139.140100000004"/>
    <n v="119262.29537300736"/>
    <n v="59631.15"/>
    <n v="59631.145373007363"/>
    <n v="183540.57547300737"/>
  </r>
  <r>
    <x v="102"/>
    <x v="10"/>
    <n v="665"/>
    <n v="69617.355500000005"/>
    <n v="34808.68"/>
    <n v="34808.675500000005"/>
    <n v="129168.45904005774"/>
    <n v="64584.23"/>
    <n v="64584.22904005774"/>
    <n v="198785.81454005773"/>
  </r>
  <r>
    <x v="103"/>
    <x v="12"/>
    <n v="1972"/>
    <n v="206444.2482"/>
    <n v="103222.12"/>
    <n v="103222.12820000001"/>
    <n v="383110.40447530581"/>
    <n v="191555.20000000001"/>
    <n v="191555.2044753058"/>
    <n v="589554.65267530584"/>
  </r>
  <r>
    <x v="104"/>
    <x v="9"/>
    <n v="2482"/>
    <n v="259835.00210000001"/>
    <n v="129917.5"/>
    <n v="129917.50210000001"/>
    <n v="482099.38577399257"/>
    <n v="241049.69"/>
    <n v="241049.69577399257"/>
    <n v="741934.38787399256"/>
  </r>
  <r>
    <x v="105"/>
    <x v="9"/>
    <n v="479"/>
    <n v="50145.433499999999"/>
    <n v="25072.720000000001"/>
    <n v="25072.713499999998"/>
    <n v="93040.131259364396"/>
    <n v="46520.07"/>
    <n v="46520.061259364396"/>
    <n v="143185.56475936441"/>
  </r>
  <r>
    <x v="106"/>
    <x v="10"/>
    <n v="433"/>
    <n v="45329.796900000001"/>
    <n v="22664.9"/>
    <n v="22664.8969"/>
    <n v="84105.177089240606"/>
    <n v="42052.59"/>
    <n v="42052.587089240609"/>
    <n v="129434.97398924061"/>
  </r>
  <r>
    <x v="107"/>
    <x v="1"/>
    <n v="1139"/>
    <n v="119239.35030000001"/>
    <n v="59619.68"/>
    <n v="59619.670300000005"/>
    <n v="221237.38506491104"/>
    <n v="110618.69"/>
    <n v="110618.69506491104"/>
    <n v="340476.73536491103"/>
  </r>
  <r>
    <x v="108"/>
    <x v="2"/>
    <n v="498"/>
    <n v="52134.500800000002"/>
    <n v="26067.25"/>
    <n v="26067.250800000002"/>
    <n v="96730.666482377346"/>
    <n v="48365.33"/>
    <n v="48365.336482377345"/>
    <n v="148865.16728237734"/>
  </r>
  <r>
    <x v="109"/>
    <x v="5"/>
    <n v="206"/>
    <n v="21565.677"/>
    <n v="10782.84"/>
    <n v="10782.837"/>
    <n v="40015.930599966843"/>
    <n v="20007.97"/>
    <n v="20007.960599966842"/>
    <n v="61581.607599966839"/>
  </r>
  <r>
    <x v="110"/>
    <x v="5"/>
    <n v="1028"/>
    <n v="107619.0097"/>
    <n v="53809.5"/>
    <n v="53809.509699999995"/>
    <n v="199691.14881925198"/>
    <n v="99845.57"/>
    <n v="99845.578819251969"/>
    <n v="307310.15851925197"/>
  </r>
  <r>
    <x v="111"/>
    <x v="1"/>
    <n v="567"/>
    <n v="59357.955699999999"/>
    <n v="29678.98"/>
    <n v="29678.975699999999"/>
    <n v="110133.096867256"/>
    <n v="55066.55"/>
    <n v="55066.546867255995"/>
    <n v="169491.052567256"/>
  </r>
  <r>
    <x v="112"/>
    <x v="9"/>
    <n v="768"/>
    <n v="80400.194000000003"/>
    <n v="40200.1"/>
    <n v="40200.094000000005"/>
    <n v="149174.99124674711"/>
    <n v="74587.5"/>
    <n v="74587.491246747115"/>
    <n v="229575.1852467471"/>
  </r>
  <r>
    <x v="113"/>
    <x v="12"/>
    <n v="4994"/>
    <n v="522810.63669999997"/>
    <n v="261405.32"/>
    <n v="261405.31669999997"/>
    <n v="970209.61457894382"/>
    <n v="485104.81"/>
    <n v="485104.80457894382"/>
    <n v="1493020.2512789438"/>
  </r>
  <r>
    <x v="114"/>
    <x v="9"/>
    <n v="2126"/>
    <n v="222566.16209999999"/>
    <n v="111283.08"/>
    <n v="111283.08209999999"/>
    <n v="412950.56170649006"/>
    <n v="206475.28"/>
    <n v="206475.28170649006"/>
    <n v="635516.72380649007"/>
  </r>
  <r>
    <x v="115"/>
    <x v="9"/>
    <n v="1507"/>
    <n v="157764.44320000001"/>
    <n v="78882.22"/>
    <n v="78882.223200000008"/>
    <n v="292717.07266777067"/>
    <n v="146358.54"/>
    <n v="146358.53266777066"/>
    <n v="450481.51586777065"/>
  </r>
  <r>
    <x v="116"/>
    <x v="10"/>
    <n v="756"/>
    <n v="79143.941000000006"/>
    <n v="39571.97"/>
    <n v="39571.971000000005"/>
    <n v="146844.14290869722"/>
    <n v="73422.070000000007"/>
    <n v="73422.072908697213"/>
    <n v="225988.08390869724"/>
  </r>
  <r>
    <x v="117"/>
    <x v="7"/>
    <n v="494"/>
    <n v="51715.749799999998"/>
    <n v="25857.87"/>
    <n v="25857.879799999999"/>
    <n v="95953.714733437795"/>
    <n v="47976.86"/>
    <n v="47976.854733437794"/>
    <n v="147669.4645334378"/>
  </r>
  <r>
    <x v="118"/>
    <x v="4"/>
    <n v="157"/>
    <n v="16435.977200000001"/>
    <n v="8217.99"/>
    <n v="8217.9872000000014"/>
    <n v="30594.603988120496"/>
    <n v="15297.3"/>
    <n v="15297.303988120497"/>
    <n v="47030.581188120501"/>
  </r>
  <r>
    <x v="119"/>
    <x v="0"/>
    <n v="1086"/>
    <n v="113690.89939999999"/>
    <n v="56845.45"/>
    <n v="56845.449399999998"/>
    <n v="210942.765478424"/>
    <n v="105471.38"/>
    <n v="105471.385478424"/>
    <n v="324633.66487842402"/>
  </r>
  <r>
    <x v="120"/>
    <x v="11"/>
    <n v="96"/>
    <n v="10050.024299999999"/>
    <n v="5025.01"/>
    <n v="5025.0142999999989"/>
    <n v="18836.376987379121"/>
    <n v="9418.19"/>
    <n v="9418.1869873791202"/>
    <n v="28886.401287379122"/>
  </r>
  <r>
    <x v="121"/>
    <x v="0"/>
    <n v="1241"/>
    <n v="129917.501"/>
    <n v="64958.75"/>
    <n v="64958.751000000004"/>
    <n v="241049.69793621014"/>
    <n v="120524.85"/>
    <n v="120524.84793621014"/>
    <n v="370967.19893621013"/>
  </r>
  <r>
    <x v="122"/>
    <x v="5"/>
    <n v="1656"/>
    <n v="173362.9184"/>
    <n v="86681.46"/>
    <n v="86681.458399999989"/>
    <n v="321681.46152206353"/>
    <n v="160840.73000000001"/>
    <n v="160840.73152206352"/>
    <n v="495044.37992206356"/>
  </r>
  <r>
    <x v="123"/>
    <x v="1"/>
    <n v="797"/>
    <n v="83436.138900000005"/>
    <n v="41718.07"/>
    <n v="41718.068900000006"/>
    <n v="154807.89806561379"/>
    <n v="77403.95"/>
    <n v="77403.948065613789"/>
    <n v="238244.03696561378"/>
  </r>
  <r>
    <x v="124"/>
    <x v="3"/>
    <n v="1095"/>
    <n v="114633.0891"/>
    <n v="57316.54"/>
    <n v="57316.549099999997"/>
    <n v="212690.91315244633"/>
    <n v="106345.46"/>
    <n v="106345.45315244632"/>
    <n v="327324.00225244631"/>
  </r>
  <r>
    <x v="125"/>
    <x v="3"/>
    <n v="769"/>
    <n v="80504.881800000003"/>
    <n v="40252.44"/>
    <n v="40252.441800000001"/>
    <n v="149369.2348988413"/>
    <n v="74684.62"/>
    <n v="74684.614898841304"/>
    <n v="229874.1166988413"/>
  </r>
  <r>
    <x v="126"/>
    <x v="11"/>
    <n v="1326"/>
    <n v="138815.96"/>
    <n v="69407.98"/>
    <n v="69407.98"/>
    <n v="260177.45713817407"/>
    <n v="130088.73"/>
    <n v="130088.72713817407"/>
    <n v="398993.41713817406"/>
  </r>
  <r>
    <x v="127"/>
    <x v="7"/>
    <n v="4509"/>
    <n v="472037.07669999998"/>
    <n v="236018.54"/>
    <n v="236018.53669999997"/>
    <n v="875820.44480378763"/>
    <n v="437910.22"/>
    <n v="437910.22480378766"/>
    <n v="1347857.5215037875"/>
  </r>
  <r>
    <x v="128"/>
    <x v="7"/>
    <n v="1165"/>
    <n v="121961.23179999999"/>
    <n v="60980.62"/>
    <n v="60980.611799999991"/>
    <n v="226287.60660820859"/>
    <n v="113143.8"/>
    <n v="113143.80660820859"/>
    <n v="348248.83840820857"/>
  </r>
  <r>
    <x v="129"/>
    <x v="11"/>
    <n v="195"/>
    <n v="20414.111799999999"/>
    <n v="10207.06"/>
    <n v="10207.051799999999"/>
    <n v="38261.390755613837"/>
    <n v="19130.7"/>
    <n v="19130.690755613836"/>
    <n v="58675.502555613835"/>
  </r>
  <r>
    <x v="130"/>
    <x v="4"/>
    <n v="3513"/>
    <n v="367768.07500000001"/>
    <n v="183884.04"/>
    <n v="183884.035"/>
    <n v="684578.62299533305"/>
    <n v="342289.31"/>
    <n v="342289.31299533305"/>
    <n v="1052346.697995333"/>
  </r>
  <r>
    <x v="131"/>
    <x v="4"/>
    <n v="711"/>
    <n v="74432.992100000003"/>
    <n v="37216.5"/>
    <n v="37216.492100000003"/>
    <n v="138552.63334747561"/>
    <n v="69276.320000000007"/>
    <n v="69276.313347475603"/>
    <n v="212985.62544747561"/>
  </r>
  <r>
    <x v="132"/>
    <x v="5"/>
    <n v="1039"/>
    <n v="108770.575"/>
    <n v="54385.29"/>
    <n v="54385.284999999996"/>
    <n v="201827.92181245409"/>
    <n v="100913.96"/>
    <n v="100913.96181245409"/>
    <n v="310598.49681245408"/>
  </r>
  <r>
    <x v="133"/>
    <x v="8"/>
    <n v="1223"/>
    <n v="128033.12149999999"/>
    <n v="64016.56"/>
    <n v="64016.561499999996"/>
    <n v="237553.42279443238"/>
    <n v="118776.71"/>
    <n v="118776.71279443237"/>
    <n v="365586.54429443239"/>
  </r>
  <r>
    <x v="134"/>
    <x v="8"/>
    <n v="250"/>
    <n v="26171.938200000001"/>
    <n v="13085.97"/>
    <n v="13085.968200000001"/>
    <n v="48559.571298943658"/>
    <n v="24279.79"/>
    <n v="24279.781298943657"/>
    <n v="74731.509498943662"/>
  </r>
  <r>
    <x v="135"/>
    <x v="10"/>
    <n v="1011"/>
    <n v="105839.31789999999"/>
    <n v="52919.66"/>
    <n v="52919.657899999991"/>
    <n v="196374.90539774194"/>
    <n v="98187.45"/>
    <n v="98187.455397741942"/>
    <n v="302214.22329774196"/>
  </r>
  <r>
    <x v="136"/>
    <x v="0"/>
    <n v="8780"/>
    <n v="919158.4682"/>
    <n v="459579.23"/>
    <n v="459579.23820000002"/>
    <n v="1705412.0450281426"/>
    <n v="852706.02"/>
    <n v="852706.02502814261"/>
    <n v="2624570.5132281426"/>
  </r>
  <r>
    <x v="137"/>
    <x v="8"/>
    <n v="1724"/>
    <n v="180481.6856"/>
    <n v="90240.84"/>
    <n v="90240.845600000001"/>
    <n v="334866.80367751548"/>
    <n v="167433.4"/>
    <n v="167433.40367751548"/>
    <n v="515348.48927751544"/>
  </r>
  <r>
    <x v="138"/>
    <x v="10"/>
    <n v="748"/>
    <n v="78306.438999999998"/>
    <n v="39153.22"/>
    <n v="39153.218999999997"/>
    <n v="145290.23663453112"/>
    <n v="72645.119999999995"/>
    <n v="72645.116634531121"/>
    <n v="223596.67563453113"/>
  </r>
  <r>
    <x v="139"/>
    <x v="12"/>
    <n v="10829"/>
    <n v="1133663.6734"/>
    <n v="566831.84"/>
    <n v="566831.8334"/>
    <n v="2103804.5487135327"/>
    <n v="1051902.27"/>
    <n v="1051902.2787135327"/>
    <n v="3237468.2221135329"/>
  </r>
  <r>
    <x v="140"/>
    <x v="0"/>
    <n v="2090"/>
    <n v="218797.40299999999"/>
    <n v="109398.7"/>
    <n v="109398.70299999999"/>
    <n v="405957.99249530956"/>
    <n v="202979"/>
    <n v="202978.99249530956"/>
    <n v="624755.39549530949"/>
  </r>
  <r>
    <x v="141"/>
    <x v="6"/>
    <n v="1201"/>
    <n v="125729.9909"/>
    <n v="62865"/>
    <n v="62864.990900000004"/>
    <n v="233280.16191652158"/>
    <n v="116640.08"/>
    <n v="116640.08191652158"/>
    <n v="359010.15281652159"/>
  </r>
  <r>
    <x v="142"/>
    <x v="8"/>
    <n v="7372"/>
    <n v="771758.11250000005"/>
    <n v="385879.06"/>
    <n v="385879.05250000005"/>
    <n v="1431924.6384632506"/>
    <n v="715962.32"/>
    <n v="715962.31846325065"/>
    <n v="2203682.7509632506"/>
  </r>
  <r>
    <x v="143"/>
    <x v="8"/>
    <n v="1665"/>
    <n v="174305.10819999999"/>
    <n v="87152.55"/>
    <n v="87152.558199999985"/>
    <n v="323406.74485096475"/>
    <n v="161703.37"/>
    <n v="161703.37485096476"/>
    <n v="497711.85305096477"/>
  </r>
  <r>
    <x v="144"/>
    <x v="1"/>
    <n v="704"/>
    <n v="73700.177899999995"/>
    <n v="36850.089999999997"/>
    <n v="36850.087899999999"/>
    <n v="136743.73932019086"/>
    <n v="68371.87"/>
    <n v="68371.869320190861"/>
    <n v="210443.91722019087"/>
  </r>
  <r>
    <x v="145"/>
    <x v="9"/>
    <n v="3428"/>
    <n v="358869.61609999998"/>
    <n v="179434.81"/>
    <n v="179434.80609999999"/>
    <n v="665848.78905449098"/>
    <n v="332924.39"/>
    <n v="332924.39905449096"/>
    <n v="1024718.405154491"/>
  </r>
  <r>
    <x v="146"/>
    <x v="9"/>
    <n v="2073"/>
    <n v="217017.71119999999"/>
    <n v="108508.86"/>
    <n v="108508.85119999999"/>
    <n v="402655.9334043056"/>
    <n v="201327.97"/>
    <n v="201327.9634043056"/>
    <n v="619673.64460430562"/>
  </r>
  <r>
    <x v="147"/>
    <x v="10"/>
    <n v="1244"/>
    <n v="130231.5643"/>
    <n v="65115.78"/>
    <n v="65115.784299999999"/>
    <n v="241632.42563282981"/>
    <n v="120816.21"/>
    <n v="120816.2156328298"/>
    <n v="371863.98993282981"/>
  </r>
  <r>
    <x v="148"/>
    <x v="10"/>
    <n v="258"/>
    <n v="27009.440200000001"/>
    <n v="13504.72"/>
    <n v="13504.720200000002"/>
    <n v="50113.477341856989"/>
    <n v="25056.74"/>
    <n v="25056.737341856988"/>
    <n v="77122.917541856994"/>
  </r>
  <r>
    <x v="149"/>
    <x v="0"/>
    <n v="1705"/>
    <n v="178492.6183"/>
    <n v="89246.31"/>
    <n v="89246.308300000004"/>
    <n v="331176.25703564729"/>
    <n v="165588.13"/>
    <n v="165588.12703564728"/>
    <n v="509668.87533564726"/>
  </r>
  <r>
    <x v="150"/>
    <x v="7"/>
    <n v="593"/>
    <n v="62079.837299999999"/>
    <n v="31039.919999999998"/>
    <n v="31039.917300000001"/>
    <n v="115183.30533791218"/>
    <n v="57591.65"/>
    <n v="57591.655337912183"/>
    <n v="177263.14263791218"/>
  </r>
  <r>
    <x v="151"/>
    <x v="13"/>
    <n v="1413"/>
    <n v="147923.79449999999"/>
    <n v="73961.899999999994"/>
    <n v="73961.894499999995"/>
    <n v="274458.67077391664"/>
    <n v="137229.34"/>
    <n v="137229.33077391665"/>
    <n v="422382.4652739166"/>
  </r>
  <r>
    <x v="152"/>
    <x v="13"/>
    <n v="355"/>
    <n v="37164.152199999997"/>
    <n v="18582.080000000002"/>
    <n v="18582.072199999995"/>
    <n v="68954.584660113527"/>
    <n v="34477.29"/>
    <n v="34477.294660113526"/>
    <n v="106118.73686011352"/>
  </r>
  <r>
    <x v="153"/>
    <x v="5"/>
    <n v="1475"/>
    <n v="154414.43520000001"/>
    <n v="77207.22"/>
    <n v="77207.215200000006"/>
    <n v="286521.83317937423"/>
    <n v="143260.92000000001"/>
    <n v="143260.91317937421"/>
    <n v="440936.26837937423"/>
  </r>
  <r>
    <x v="154"/>
    <x v="5"/>
    <n v="111"/>
    <n v="9750"/>
    <n v="4875"/>
    <n v="4875"/>
    <n v="21561.98202231223"/>
    <n v="10780.99"/>
    <n v="10780.99202231223"/>
    <n v="31311.98202231223"/>
  </r>
  <r>
    <x v="155"/>
    <x v="1"/>
    <n v="4257"/>
    <n v="445655.76299999998"/>
    <n v="222827.88"/>
    <n v="222827.88299999997"/>
    <n v="826872.2987017791"/>
    <n v="413436.15"/>
    <n v="413436.14870177908"/>
    <n v="1272528.061701779"/>
  </r>
  <r>
    <x v="156"/>
    <x v="1"/>
    <n v="2957"/>
    <n v="309561.68459999998"/>
    <n v="154780.84"/>
    <n v="154780.84459999998"/>
    <n v="574362.55279801751"/>
    <n v="287181.28000000003"/>
    <n v="287181.27279801748"/>
    <n v="883924.23739801743"/>
  </r>
  <r>
    <x v="157"/>
    <x v="4"/>
    <n v="1697"/>
    <n v="177655.11619999999"/>
    <n v="88827.56"/>
    <n v="88827.556199999992"/>
    <n v="330694.54119643616"/>
    <n v="165347.26999999999"/>
    <n v="165347.27119643617"/>
    <n v="508349.65739643615"/>
  </r>
  <r>
    <x v="158"/>
    <x v="2"/>
    <n v="814"/>
    <n v="85215.830700000006"/>
    <n v="42607.92"/>
    <n v="42607.910700000008"/>
    <n v="158109.96489288181"/>
    <n v="79054.98"/>
    <n v="79054.98489288181"/>
    <n v="243325.7955928818"/>
  </r>
  <r>
    <x v="159"/>
    <x v="1"/>
    <n v="573"/>
    <n v="59986.082300000002"/>
    <n v="29993.040000000001"/>
    <n v="29993.042300000001"/>
    <n v="111298.52646373489"/>
    <n v="55649.26"/>
    <n v="55649.266463734886"/>
    <n v="171284.6087637349"/>
  </r>
  <r>
    <x v="160"/>
    <x v="8"/>
    <n v="6522"/>
    <n v="682773.52280000004"/>
    <n v="341386.76"/>
    <n v="341386.76280000003"/>
    <n v="1266822.0960468422"/>
    <n v="633411.05000000005"/>
    <n v="633411.04604684212"/>
    <n v="1949595.6188468421"/>
  </r>
  <r>
    <x v="161"/>
    <x v="11"/>
    <n v="158"/>
    <n v="16540.6649"/>
    <n v="8270.33"/>
    <n v="8270.3348999999998"/>
    <n v="31001.537125061463"/>
    <n v="15500.77"/>
    <n v="15500.767125061462"/>
    <n v="47542.202025061459"/>
  </r>
  <r>
    <x v="162"/>
    <x v="3"/>
    <n v="3409"/>
    <n v="356880.54879999999"/>
    <n v="178440.27"/>
    <n v="178440.2788"/>
    <n v="662158.28578693105"/>
    <n v="331079.14"/>
    <n v="331079.14578693104"/>
    <n v="1019038.834586931"/>
  </r>
  <r>
    <x v="163"/>
    <x v="4"/>
    <n v="131"/>
    <n v="13714.095600000001"/>
    <n v="6857.05"/>
    <n v="6857.0456000000004"/>
    <n v="25527.981671616461"/>
    <n v="12763.99"/>
    <n v="12763.991671616461"/>
    <n v="39242.077271616465"/>
  </r>
  <r>
    <x v="164"/>
    <x v="13"/>
    <n v="1113"/>
    <n v="116517.4687"/>
    <n v="58258.73"/>
    <n v="58258.738699999994"/>
    <n v="216187.19077945454"/>
    <n v="108093.6"/>
    <n v="108093.59077945453"/>
    <n v="332704.65947945451"/>
  </r>
  <r>
    <x v="165"/>
    <x v="1"/>
    <n v="725"/>
    <n v="75898.620699999999"/>
    <n v="37949.31"/>
    <n v="37949.310700000002"/>
    <n v="140822.74290786698"/>
    <n v="70411.37"/>
    <n v="70411.372907866986"/>
    <n v="216721.36360786698"/>
  </r>
  <r>
    <x v="166"/>
    <x v="0"/>
    <n v="1215"/>
    <n v="127195.6195"/>
    <n v="63597.81"/>
    <n v="63597.809500000003"/>
    <n v="235999.50281425891"/>
    <n v="117999.75"/>
    <n v="117999.75281425891"/>
    <n v="363195.12231425894"/>
  </r>
  <r>
    <x v="167"/>
    <x v="0"/>
    <n v="707"/>
    <n v="74014.241099999999"/>
    <n v="37007.120000000003"/>
    <n v="37007.121099999997"/>
    <n v="137326.45966228892"/>
    <n v="68663.23"/>
    <n v="68663.229662288926"/>
    <n v="211340.70076228894"/>
  </r>
  <r>
    <x v="168"/>
    <x v="10"/>
    <n v="1371"/>
    <n v="143526.90890000001"/>
    <n v="71763.45"/>
    <n v="71763.458900000012"/>
    <n v="266300.68773521681"/>
    <n v="133150.34"/>
    <n v="133150.34773521681"/>
    <n v="409827.59663521685"/>
  </r>
  <r>
    <x v="169"/>
    <x v="7"/>
    <n v="716"/>
    <n v="74956.430900000007"/>
    <n v="37478.22"/>
    <n v="37478.210900000005"/>
    <n v="139074.61487680458"/>
    <n v="69537.31"/>
    <n v="69537.304876804585"/>
    <n v="214031.04577680459"/>
  </r>
  <r>
    <x v="170"/>
    <x v="3"/>
    <n v="123"/>
    <n v="12876.5936"/>
    <n v="6438.3"/>
    <n v="6438.2936"/>
    <n v="23891.308052740547"/>
    <n v="11945.65"/>
    <n v="11945.658052740548"/>
    <n v="36767.901652740547"/>
  </r>
  <r>
    <x v="171"/>
    <x v="4"/>
    <n v="355"/>
    <n v="37164.152199999997"/>
    <n v="18582.080000000002"/>
    <n v="18582.072199999995"/>
    <n v="69178.881629189651"/>
    <n v="34589.440000000002"/>
    <n v="34589.441629189649"/>
    <n v="106343.03382918965"/>
  </r>
  <r>
    <x v="172"/>
    <x v="10"/>
    <n v="553"/>
    <n v="57892.3272"/>
    <n v="28946.16"/>
    <n v="28946.1672"/>
    <n v="107413.77120173222"/>
    <n v="53706.89"/>
    <n v="53706.88120173222"/>
    <n v="165306.09840173222"/>
  </r>
  <r>
    <x v="173"/>
    <x v="10"/>
    <n v="2787"/>
    <n v="291764.76659999997"/>
    <n v="145882.38"/>
    <n v="145882.38659999997"/>
    <n v="541342.09826261795"/>
    <n v="270671.05"/>
    <n v="270671.04826261796"/>
    <n v="833106.86486261792"/>
  </r>
  <r>
    <x v="174"/>
    <x v="8"/>
    <n v="1262"/>
    <n v="132115.94380000001"/>
    <n v="66057.97"/>
    <n v="66057.973800000007"/>
    <n v="245128.71591706757"/>
    <n v="122564.36"/>
    <n v="122564.35591706757"/>
    <n v="377244.65971706761"/>
  </r>
  <r>
    <x v="175"/>
    <x v="3"/>
    <n v="600"/>
    <n v="62812.651599999997"/>
    <n v="31406.33"/>
    <n v="31406.321599999996"/>
    <n v="116542.9661109295"/>
    <n v="58271.48"/>
    <n v="58271.486110929494"/>
    <n v="179355.61771092948"/>
  </r>
  <r>
    <x v="176"/>
    <x v="3"/>
    <n v="853"/>
    <n v="89298.653000000006"/>
    <n v="44649.33"/>
    <n v="44649.323000000004"/>
    <n v="165685.25015437143"/>
    <n v="82842.63"/>
    <n v="82842.620154371427"/>
    <n v="254983.90315437142"/>
  </r>
  <r>
    <x v="177"/>
    <x v="10"/>
    <n v="1704"/>
    <n v="178387.93049999999"/>
    <n v="89193.97"/>
    <n v="89193.960499999986"/>
    <n v="330982.03639738105"/>
    <n v="165491.01999999999"/>
    <n v="165491.01639738106"/>
    <n v="509369.966897381"/>
  </r>
  <r>
    <x v="178"/>
    <x v="10"/>
    <n v="1549"/>
    <n v="162161.32879999999"/>
    <n v="81080.66"/>
    <n v="81080.668799999985"/>
    <n v="300875.1023354127"/>
    <n v="150437.54999999999"/>
    <n v="150437.55233541271"/>
    <n v="463036.43113541265"/>
  </r>
  <r>
    <x v="179"/>
    <x v="4"/>
    <n v="3400"/>
    <n v="355938.359"/>
    <n v="177969.18"/>
    <n v="177969.179"/>
    <n v="662558.30292745016"/>
    <n v="331279.15000000002"/>
    <n v="331279.15292745014"/>
    <n v="1018496.6619274502"/>
  </r>
  <r>
    <x v="180"/>
    <x v="10"/>
    <n v="1595"/>
    <n v="166976.96549999999"/>
    <n v="83488.479999999996"/>
    <n v="83488.485499999995"/>
    <n v="309810.06341186783"/>
    <n v="154905.03"/>
    <n v="154905.03341186783"/>
    <n v="476787.02891186782"/>
  </r>
  <r>
    <x v="181"/>
    <x v="5"/>
    <n v="2456"/>
    <n v="257113.12049999999"/>
    <n v="128556.56"/>
    <n v="128556.56049999999"/>
    <n v="477083.13375494449"/>
    <n v="238541.57"/>
    <n v="238541.56375494448"/>
    <n v="734196.25425494451"/>
  </r>
  <r>
    <x v="182"/>
    <x v="13"/>
    <n v="4584"/>
    <n v="479888.6581"/>
    <n v="239944.33"/>
    <n v="239944.32810000001"/>
    <n v="890388.21431538137"/>
    <n v="445194.11"/>
    <n v="445194.10431538138"/>
    <n v="1370276.8724153815"/>
  </r>
  <r>
    <x v="183"/>
    <x v="3"/>
    <n v="637"/>
    <n v="66686.098400000003"/>
    <n v="33343.050000000003"/>
    <n v="33343.0484"/>
    <n v="123729.78235443681"/>
    <n v="61864.89"/>
    <n v="61864.892354436815"/>
    <n v="190415.88075443683"/>
  </r>
  <r>
    <x v="184"/>
    <x v="4"/>
    <n v="722"/>
    <n v="75584.557400000005"/>
    <n v="37792.28"/>
    <n v="37792.277400000006"/>
    <n v="140696.204327535"/>
    <n v="70348.100000000006"/>
    <n v="70348.104327534995"/>
    <n v="216280.76172753499"/>
  </r>
  <r>
    <x v="185"/>
    <x v="6"/>
    <n v="2296"/>
    <n v="240363.08009999999"/>
    <n v="120181.54"/>
    <n v="120181.5401"/>
    <n v="445971.06724424113"/>
    <n v="222985.53"/>
    <n v="222985.53724424113"/>
    <n v="686334.14734424115"/>
  </r>
  <r>
    <x v="186"/>
    <x v="12"/>
    <n v="4119"/>
    <n v="431208.85310000001"/>
    <n v="215604.43"/>
    <n v="215604.42310000001"/>
    <n v="800218.94322200026"/>
    <n v="400109.47"/>
    <n v="400109.47322200029"/>
    <n v="1231427.7963220002"/>
  </r>
  <r>
    <x v="187"/>
    <x v="0"/>
    <n v="569"/>
    <n v="59567.331299999998"/>
    <n v="29783.67"/>
    <n v="29783.6613"/>
    <n v="110521.57786116323"/>
    <n v="55260.79"/>
    <n v="55260.787861163226"/>
    <n v="170088.90916116323"/>
  </r>
  <r>
    <x v="188"/>
    <x v="3"/>
    <n v="1088"/>
    <n v="113900.2749"/>
    <n v="56950.14"/>
    <n v="56950.134900000005"/>
    <n v="211331.24521448548"/>
    <n v="105665.62"/>
    <n v="105665.62521448548"/>
    <n v="325231.52011448547"/>
  </r>
  <r>
    <x v="189"/>
    <x v="5"/>
    <n v="1477"/>
    <n v="154623.8107"/>
    <n v="77311.91"/>
    <n v="77311.900699999998"/>
    <n v="286910.33735995647"/>
    <n v="143455.17000000001"/>
    <n v="143455.16735995645"/>
    <n v="441534.1480599565"/>
  </r>
  <r>
    <x v="190"/>
    <x v="8"/>
    <n v="709"/>
    <n v="74223.616599999994"/>
    <n v="37111.81"/>
    <n v="37111.806599999996"/>
    <n v="137714.94420380422"/>
    <n v="68857.47"/>
    <n v="68857.474203804217"/>
    <n v="211938.5608038042"/>
  </r>
  <r>
    <x v="191"/>
    <x v="3"/>
    <n v="2871"/>
    <n v="300558.53779999999"/>
    <n v="150279.26999999999"/>
    <n v="150279.2678"/>
    <n v="557658.09284079762"/>
    <n v="278829.05"/>
    <n v="278829.04284079763"/>
    <n v="858216.63064079755"/>
  </r>
  <r>
    <x v="192"/>
    <x v="4"/>
    <n v="682"/>
    <n v="71397.047300000006"/>
    <n v="35698.519999999997"/>
    <n v="35698.527300000009"/>
    <n v="132901.40076368264"/>
    <n v="66450.7"/>
    <n v="66450.700763682646"/>
    <n v="204298.44806368265"/>
  </r>
  <r>
    <x v="193"/>
    <x v="10"/>
    <n v="15074"/>
    <n v="1578063.1834"/>
    <n v="789031.59"/>
    <n v="789031.59340000001"/>
    <n v="2927947.8970974893"/>
    <n v="1463973.95"/>
    <n v="1463973.9470974894"/>
    <n v="4506011.0804974893"/>
  </r>
  <r>
    <x v="194"/>
    <x v="10"/>
    <n v="4114"/>
    <n v="430685.41440000001"/>
    <n v="215342.71"/>
    <n v="215342.70440000002"/>
    <n v="799096.30148992105"/>
    <n v="399548.15"/>
    <n v="399548.15148992103"/>
    <n v="1229781.7158899209"/>
  </r>
  <r>
    <x v="195"/>
    <x v="7"/>
    <n v="1101"/>
    <n v="115261.2157"/>
    <n v="57630.61"/>
    <n v="57630.6057"/>
    <n v="213856.3561164272"/>
    <n v="106928.18"/>
    <n v="106928.1761164272"/>
    <n v="329117.57181642717"/>
  </r>
  <r>
    <x v="196"/>
    <x v="0"/>
    <n v="1107"/>
    <n v="115889.3422"/>
    <n v="57944.67"/>
    <n v="57944.672200000001"/>
    <n v="215021.76923076925"/>
    <n v="107510.88"/>
    <n v="107510.88923076924"/>
    <n v="330911.11143076926"/>
  </r>
  <r>
    <x v="197"/>
    <x v="4"/>
    <n v="381"/>
    <n v="39886.033799999997"/>
    <n v="19943.02"/>
    <n v="19943.013799999997"/>
    <n v="74245.503945693679"/>
    <n v="37122.75"/>
    <n v="37122.753945693679"/>
    <n v="114131.53774569367"/>
  </r>
  <r>
    <x v="198"/>
    <x v="5"/>
    <n v="539"/>
    <n v="43537.5"/>
    <n v="21768.75"/>
    <n v="21768.75"/>
    <n v="104701.87666690354"/>
    <n v="52350.94"/>
    <n v="52350.936666903537"/>
    <n v="148239.37666690355"/>
  </r>
  <r>
    <x v="199"/>
    <x v="4"/>
    <n v="108"/>
    <n v="0"/>
    <n v="0"/>
    <n v="0"/>
    <n v="0"/>
    <n v="0"/>
    <n v="0"/>
    <n v="0"/>
  </r>
  <r>
    <x v="200"/>
    <x v="4"/>
    <n v="3423"/>
    <n v="358346.17729999998"/>
    <n v="179173.09"/>
    <n v="179173.08729999998"/>
    <n v="667040.31497666519"/>
    <n v="333520.15999999997"/>
    <n v="333520.15497666522"/>
    <n v="1025386.4922766652"/>
  </r>
  <r>
    <x v="201"/>
    <x v="3"/>
    <n v="1530"/>
    <n v="160172.26149999999"/>
    <n v="80086.13"/>
    <n v="80086.131499999989"/>
    <n v="297184.56358287018"/>
    <n v="148592.28"/>
    <n v="148592.28358287018"/>
    <n v="457356.8250828702"/>
  </r>
  <r>
    <x v="202"/>
    <x v="7"/>
    <n v="718"/>
    <n v="75165.806400000001"/>
    <n v="37582.9"/>
    <n v="37582.9064"/>
    <n v="139463.09145467274"/>
    <n v="69731.55"/>
    <n v="69731.541454672741"/>
    <n v="214628.89785467274"/>
  </r>
  <r>
    <x v="203"/>
    <x v="12"/>
    <n v="7647"/>
    <n v="800547.24450000003"/>
    <n v="400273.62"/>
    <n v="400273.62450000003"/>
    <n v="1485621.3301331964"/>
    <n v="742810.67"/>
    <n v="742810.66013319639"/>
    <n v="2286168.5746331965"/>
  </r>
  <r>
    <x v="204"/>
    <x v="6"/>
    <n v="2222"/>
    <n v="232616.18640000001"/>
    <n v="116308.09"/>
    <n v="116308.09640000001"/>
    <n v="431597.4352860208"/>
    <n v="215798.72"/>
    <n v="215798.7152860208"/>
    <n v="664213.62168602087"/>
  </r>
  <r>
    <x v="205"/>
    <x v="0"/>
    <n v="1229"/>
    <n v="128661.24800000001"/>
    <n v="64330.62"/>
    <n v="64330.628000000004"/>
    <n v="238718.83864915572"/>
    <n v="119359.42"/>
    <n v="119359.41864915572"/>
    <n v="367380.08664915571"/>
  </r>
  <r>
    <x v="206"/>
    <x v="10"/>
    <n v="983"/>
    <n v="102908.0609"/>
    <n v="51454.03"/>
    <n v="51454.030899999998"/>
    <n v="190936.23343816053"/>
    <n v="95468.12"/>
    <n v="95468.113438160537"/>
    <n v="293844.29433816054"/>
  </r>
  <r>
    <x v="207"/>
    <x v="12"/>
    <n v="19509"/>
    <n v="0"/>
    <n v="0"/>
    <n v="0"/>
    <n v="3790112.0085744127"/>
    <n v="1895056"/>
    <n v="1895056.0085744127"/>
    <n v="3790112.0085744127"/>
  </r>
  <r>
    <x v="208"/>
    <x v="2"/>
    <n v="1655"/>
    <n v="173258.23060000001"/>
    <n v="86629.119999999995"/>
    <n v="86629.110600000015"/>
    <n v="321464.36351071182"/>
    <n v="160732.18"/>
    <n v="160732.18351071182"/>
    <n v="494722.59411071183"/>
  </r>
  <r>
    <x v="209"/>
    <x v="3"/>
    <n v="8908"/>
    <n v="932558.50060000003"/>
    <n v="466279.25"/>
    <n v="466279.25060000003"/>
    <n v="1730274.5701936001"/>
    <n v="865137.29"/>
    <n v="865137.28019360011"/>
    <n v="2662833.0707936003"/>
  </r>
  <r>
    <x v="210"/>
    <x v="6"/>
    <n v="6801"/>
    <n v="711981.4057"/>
    <n v="355990.7"/>
    <n v="355990.70569999999"/>
    <n v="1321014.4722683292"/>
    <n v="660507.24"/>
    <n v="660507.23226832924"/>
    <n v="2032995.8779683292"/>
  </r>
  <r>
    <x v="211"/>
    <x v="6"/>
    <n v="6501"/>
    <n v="680575.07990000001"/>
    <n v="340287.54"/>
    <n v="340287.53990000003"/>
    <n v="1262742.9913566252"/>
    <n v="631371.5"/>
    <n v="631371.49135662522"/>
    <n v="1943318.0712566252"/>
  </r>
  <r>
    <x v="212"/>
    <x v="12"/>
    <n v="731"/>
    <n v="76526.747199999998"/>
    <n v="38263.370000000003"/>
    <n v="38263.377199999995"/>
    <n v="142015.06372791508"/>
    <n v="71007.53"/>
    <n v="71007.533727915084"/>
    <n v="218541.8109279151"/>
  </r>
  <r>
    <x v="213"/>
    <x v="7"/>
    <n v="7157"/>
    <n v="749250.24569999997"/>
    <n v="374625.12"/>
    <n v="374625.12569999998"/>
    <n v="1390163.4339012436"/>
    <n v="695081.72"/>
    <n v="695081.71390124364"/>
    <n v="2139413.6796012437"/>
  </r>
  <r>
    <x v="214"/>
    <x v="4"/>
    <n v="809"/>
    <n v="84692.391900000002"/>
    <n v="42346.2"/>
    <n v="42346.191900000005"/>
    <n v="157649.90207891387"/>
    <n v="78824.95"/>
    <n v="78824.952078913877"/>
    <n v="242342.29397891386"/>
  </r>
  <r>
    <x v="215"/>
    <x v="7"/>
    <n v="218"/>
    <n v="22821.930100000001"/>
    <n v="11410.97"/>
    <n v="11410.960100000002"/>
    <n v="42343.946987630443"/>
    <n v="21171.97"/>
    <n v="21171.976987630442"/>
    <n v="65165.877087630448"/>
  </r>
  <r>
    <x v="216"/>
    <x v="0"/>
    <n v="1744"/>
    <n v="182575.4406"/>
    <n v="91287.72"/>
    <n v="91287.720600000001"/>
    <n v="338751.5497185741"/>
    <n v="169375.77"/>
    <n v="169375.77971857411"/>
    <n v="521326.99031857413"/>
  </r>
  <r>
    <x v="217"/>
    <x v="3"/>
    <n v="707"/>
    <n v="74014.241099999999"/>
    <n v="37007.120000000003"/>
    <n v="37007.121099999997"/>
    <n v="137326.46173404524"/>
    <n v="68663.23"/>
    <n v="68663.231734045243"/>
    <n v="211340.70283404522"/>
  </r>
  <r>
    <x v="218"/>
    <x v="9"/>
    <n v="4431"/>
    <n v="463871.43199999997"/>
    <n v="231935.72"/>
    <n v="231935.71199999997"/>
    <n v="860669.77371658385"/>
    <n v="430334.89"/>
    <n v="430334.88371658383"/>
    <n v="1324541.2057165839"/>
  </r>
  <r>
    <x v="219"/>
    <x v="13"/>
    <n v="1066"/>
    <n v="111597.1443"/>
    <n v="55798.57"/>
    <n v="55798.5743"/>
    <n v="207057.99224698878"/>
    <n v="103529"/>
    <n v="103528.99224698878"/>
    <n v="318655.1365469888"/>
  </r>
  <r>
    <x v="220"/>
    <x v="5"/>
    <n v="198"/>
    <n v="20728.174999999999"/>
    <n v="10364.09"/>
    <n v="10364.084999999999"/>
    <n v="38461.913877638028"/>
    <n v="19230.96"/>
    <n v="19230.953877638029"/>
    <n v="59190.088877638031"/>
  </r>
  <r>
    <x v="221"/>
    <x v="10"/>
    <n v="540"/>
    <n v="56531.386400000003"/>
    <n v="28265.69"/>
    <n v="28265.696400000004"/>
    <n v="104888.6735062123"/>
    <n v="52444.34"/>
    <n v="52444.333506212308"/>
    <n v="161420.05990621232"/>
  </r>
  <r>
    <x v="222"/>
    <x v="4"/>
    <n v="952"/>
    <n v="99662.7405"/>
    <n v="49831.37"/>
    <n v="49831.370499999997"/>
    <n v="185516.32481968604"/>
    <n v="92758.16"/>
    <n v="92758.164819686033"/>
    <n v="285179.06531968602"/>
  </r>
  <r>
    <x v="223"/>
    <x v="7"/>
    <n v="1005"/>
    <n v="105211.1914"/>
    <n v="52605.599999999999"/>
    <n v="52605.591399999998"/>
    <n v="195209.48037875505"/>
    <n v="97604.74"/>
    <n v="97604.740378755043"/>
    <n v="300420.67177875503"/>
  </r>
  <r>
    <x v="224"/>
    <x v="6"/>
    <n v="4179"/>
    <n v="437490.11829999997"/>
    <n v="218745.06"/>
    <n v="218745.05829999998"/>
    <n v="811721.72910003655"/>
    <n v="405860.86"/>
    <n v="405860.86910003657"/>
    <n v="1249211.8474000366"/>
  </r>
  <r>
    <x v="225"/>
    <x v="6"/>
    <n v="2375"/>
    <n v="248633.41250000001"/>
    <n v="124316.71"/>
    <n v="124316.7025"/>
    <n v="461315.89055098983"/>
    <n v="230657.95"/>
    <n v="230657.94055098982"/>
    <n v="709949.30305098987"/>
  </r>
  <r>
    <x v="226"/>
    <x v="13"/>
    <n v="2531"/>
    <n v="264964.70189999999"/>
    <n v="132482.35"/>
    <n v="132482.35189999998"/>
    <n v="491617.05288661225"/>
    <n v="245808.53"/>
    <n v="245808.52288661225"/>
    <n v="756581.75478661223"/>
  </r>
  <r>
    <x v="227"/>
    <x v="10"/>
    <n v="594"/>
    <n v="62184.525099999999"/>
    <n v="31092.26"/>
    <n v="31092.265100000001"/>
    <n v="115377.54085683354"/>
    <n v="57688.77"/>
    <n v="57688.770856833544"/>
    <n v="177562.06595683354"/>
  </r>
  <r>
    <x v="228"/>
    <x v="13"/>
    <n v="1214"/>
    <n v="127090.9317"/>
    <n v="63545.47"/>
    <n v="63545.4617"/>
    <n v="235805.25571092343"/>
    <n v="117902.63"/>
    <n v="117902.62571092343"/>
    <n v="362896.18741092342"/>
  </r>
  <r>
    <x v="229"/>
    <x v="5"/>
    <n v="1239"/>
    <n v="129708.12549999999"/>
    <n v="64854.06"/>
    <n v="64854.065499999997"/>
    <n v="240678.33987067433"/>
    <n v="120339.17"/>
    <n v="120339.16987067433"/>
    <n v="370386.46537067433"/>
  </r>
  <r>
    <x v="230"/>
    <x v="1"/>
    <n v="968"/>
    <n v="101337.74460000001"/>
    <n v="50668.87"/>
    <n v="50668.874600000003"/>
    <n v="188022.6415652624"/>
    <n v="94011.32"/>
    <n v="94011.321565262391"/>
    <n v="289360.38616526243"/>
  </r>
  <r>
    <x v="231"/>
    <x v="13"/>
    <n v="1334"/>
    <n v="139653.462"/>
    <n v="69826.73"/>
    <n v="69826.732000000004"/>
    <n v="259113.84770870832"/>
    <n v="129556.92"/>
    <n v="129556.92770870832"/>
    <n v="398767.30970870832"/>
  </r>
  <r>
    <x v="232"/>
    <x v="12"/>
    <n v="3086"/>
    <n v="323066.40470000001"/>
    <n v="161533.20000000001"/>
    <n v="161533.2047"/>
    <n v="599532.81349431735"/>
    <n v="299766.40999999997"/>
    <n v="299766.40349431738"/>
    <n v="922599.21819431731"/>
  </r>
  <r>
    <x v="233"/>
    <x v="0"/>
    <n v="2583"/>
    <n v="270408.46509999997"/>
    <n v="135204.23000000001"/>
    <n v="135204.23509999996"/>
    <n v="501717.4615384615"/>
    <n v="250858.73"/>
    <n v="250858.73153846149"/>
    <n v="772125.92663846142"/>
  </r>
  <r>
    <x v="234"/>
    <x v="5"/>
    <n v="2196"/>
    <n v="229894.30480000001"/>
    <n v="114947.15"/>
    <n v="114947.15480000002"/>
    <n v="426577.59027925815"/>
    <n v="213288.8"/>
    <n v="213288.79027925816"/>
    <n v="656471.89507925813"/>
  </r>
  <r>
    <x v="235"/>
    <x v="13"/>
    <n v="746"/>
    <n v="78097.063500000004"/>
    <n v="39048.53"/>
    <n v="39048.533500000005"/>
    <n v="144901.74691956252"/>
    <n v="72450.87"/>
    <n v="72450.876919562521"/>
    <n v="222998.81041956251"/>
  </r>
  <r>
    <x v="236"/>
    <x v="11"/>
    <n v="63"/>
    <n v="6595.3284000000003"/>
    <n v="3297.66"/>
    <n v="3297.6684000000005"/>
    <n v="12361.372397967547"/>
    <n v="6180.69"/>
    <n v="6180.6823979675473"/>
    <n v="18956.700797967547"/>
  </r>
  <r>
    <x v="237"/>
    <x v="8"/>
    <n v="1693"/>
    <n v="177236.3652"/>
    <n v="88618.18"/>
    <n v="88618.185200000007"/>
    <n v="328845.41683644644"/>
    <n v="164422.71"/>
    <n v="164422.70683644645"/>
    <n v="506081.78203644644"/>
  </r>
  <r>
    <x v="238"/>
    <x v="7"/>
    <n v="953"/>
    <n v="99767.4283"/>
    <n v="49883.71"/>
    <n v="49883.7183"/>
    <n v="185109.08935418262"/>
    <n v="92554.54"/>
    <n v="92554.549354182629"/>
    <n v="284876.51765418262"/>
  </r>
  <r>
    <x v="239"/>
    <x v="10"/>
    <n v="1951"/>
    <n v="204245.80540000001"/>
    <n v="102122.9"/>
    <n v="102122.90540000002"/>
    <n v="378958.8926122596"/>
    <n v="189479.45"/>
    <n v="189479.44261225959"/>
    <n v="583204.69801225956"/>
  </r>
  <r>
    <x v="240"/>
    <x v="0"/>
    <n v="463"/>
    <n v="48470.429499999998"/>
    <n v="24235.21"/>
    <n v="24235.219499999999"/>
    <n v="89932.320825515955"/>
    <n v="44966.16"/>
    <n v="44966.160825515952"/>
    <n v="138402.75032551595"/>
  </r>
  <r>
    <x v="241"/>
    <x v="5"/>
    <n v="834"/>
    <n v="87309.585699999996"/>
    <n v="43654.79"/>
    <n v="43654.795699999995"/>
    <n v="162006.24330277837"/>
    <n v="81003.12"/>
    <n v="81003.123302778375"/>
    <n v="249315.82900277837"/>
  </r>
  <r>
    <x v="242"/>
    <x v="8"/>
    <n v="1671"/>
    <n v="174933.2347"/>
    <n v="87466.62"/>
    <n v="87466.614700000006"/>
    <n v="324572.17456213938"/>
    <n v="162286.09"/>
    <n v="162286.08456213938"/>
    <n v="499505.40926213935"/>
  </r>
  <r>
    <x v="243"/>
    <x v="13"/>
    <n v="1010"/>
    <n v="105734.6302"/>
    <n v="52867.32"/>
    <n v="52867.3102"/>
    <n v="196180.64931468919"/>
    <n v="98090.32"/>
    <n v="98090.329314689181"/>
    <n v="301915.27951468917"/>
  </r>
  <r>
    <x v="244"/>
    <x v="8"/>
    <n v="5155"/>
    <n v="539665.36490000004"/>
    <n v="269832.68"/>
    <n v="269832.68490000005"/>
    <n v="1001298.3601842182"/>
    <n v="500649.18"/>
    <n v="500649.18018421816"/>
    <n v="1540963.7250842182"/>
  </r>
  <r>
    <x v="245"/>
    <x v="7"/>
    <n v="1246"/>
    <n v="130440.93979999999"/>
    <n v="65220.47"/>
    <n v="65220.469799999992"/>
    <n v="242020.90801186941"/>
    <n v="121010.45"/>
    <n v="121010.45801186941"/>
    <n v="372461.8478118694"/>
  </r>
  <r>
    <x v="246"/>
    <x v="9"/>
    <n v="706"/>
    <n v="73909.553400000004"/>
    <n v="36954.78"/>
    <n v="36954.773400000005"/>
    <n v="137132.21851588992"/>
    <n v="68566.11"/>
    <n v="68566.108515889922"/>
    <n v="211041.77191588993"/>
  </r>
  <r>
    <x v="247"/>
    <x v="3"/>
    <n v="2613"/>
    <n v="273549.09769999998"/>
    <n v="136774.54999999999"/>
    <n v="136774.5477"/>
    <n v="507544.61741309793"/>
    <n v="253772.31"/>
    <n v="253772.30741309794"/>
    <n v="781093.71511309792"/>
  </r>
  <r>
    <x v="248"/>
    <x v="13"/>
    <n v="383"/>
    <n v="40095.409299999999"/>
    <n v="20047.7"/>
    <n v="20047.709299999999"/>
    <n v="74393.256126263324"/>
    <n v="37196.629999999997"/>
    <n v="37196.626126263327"/>
    <n v="114488.66542626332"/>
  </r>
  <r>
    <x v="249"/>
    <x v="10"/>
    <n v="1154"/>
    <n v="120809.6666"/>
    <n v="60404.83"/>
    <n v="60404.836599999995"/>
    <n v="224150.98004846109"/>
    <n v="112075.49"/>
    <n v="112075.49004846108"/>
    <n v="344960.64664846112"/>
  </r>
  <r>
    <x v="250"/>
    <x v="7"/>
    <n v="328"/>
    <n v="34337.582900000001"/>
    <n v="17168.79"/>
    <n v="17168.7929"/>
    <n v="63710.158770379756"/>
    <n v="31855.08"/>
    <n v="31855.078770379754"/>
    <n v="98047.741670379764"/>
  </r>
  <r>
    <x v="251"/>
    <x v="13"/>
    <n v="680"/>
    <n v="71187.671799999996"/>
    <n v="35593.839999999997"/>
    <n v="35593.8318"/>
    <n v="132082.02132078086"/>
    <n v="66041.009999999995"/>
    <n v="66041.011320780861"/>
    <n v="203269.69312078087"/>
  </r>
  <r>
    <x v="252"/>
    <x v="10"/>
    <n v="247"/>
    <n v="25857.874899999999"/>
    <n v="12928.94"/>
    <n v="12928.934899999998"/>
    <n v="47976.856214878593"/>
    <n v="23988.43"/>
    <n v="23988.426214878593"/>
    <n v="73834.731114878596"/>
  </r>
  <r>
    <x v="253"/>
    <x v="10"/>
    <n v="2150"/>
    <n v="225078.66819999999"/>
    <n v="112539.33"/>
    <n v="112539.33819999998"/>
    <n v="417612.3111821416"/>
    <n v="208806.16"/>
    <n v="208806.15118214159"/>
    <n v="642690.97938214161"/>
  </r>
  <r>
    <x v="254"/>
    <x v="3"/>
    <n v="1043"/>
    <n v="109189.326"/>
    <n v="54594.66"/>
    <n v="54594.665999999997"/>
    <n v="202590.52275616577"/>
    <n v="101295.26"/>
    <n v="101295.26275616577"/>
    <n v="311779.84875616577"/>
  </r>
  <r>
    <x v="255"/>
    <x v="1"/>
    <n v="497"/>
    <n v="52029.813099999999"/>
    <n v="26014.91"/>
    <n v="26014.9031"/>
    <n v="96536.418241668827"/>
    <n v="48268.21"/>
    <n v="48268.208241668828"/>
    <n v="148566.23134166881"/>
  </r>
  <r>
    <x v="256"/>
    <x v="12"/>
    <n v="2116"/>
    <n v="221519.28460000001"/>
    <n v="110759.64"/>
    <n v="110759.64460000001"/>
    <n v="411086.01210433419"/>
    <n v="205543.01"/>
    <n v="205543.00210433418"/>
    <n v="632605.29670433421"/>
  </r>
  <r>
    <x v="257"/>
    <x v="5"/>
    <n v="2701"/>
    <n v="282761.61989999999"/>
    <n v="141380.81"/>
    <n v="141380.80989999999"/>
    <n v="524674.8958762642"/>
    <n v="262337.45"/>
    <n v="262337.44587626419"/>
    <n v="807436.51577626425"/>
  </r>
  <r>
    <x v="258"/>
    <x v="5"/>
    <n v="269"/>
    <n v="28161.005499999999"/>
    <n v="14080.5"/>
    <n v="14080.505499999999"/>
    <n v="52253.812288306217"/>
    <n v="26126.91"/>
    <n v="26126.902288306217"/>
    <n v="80414.817788306216"/>
  </r>
  <r>
    <x v="259"/>
    <x v="1"/>
    <n v="317"/>
    <n v="33186.017599999999"/>
    <n v="16593.009999999998"/>
    <n v="16593.007600000001"/>
    <n v="61573.530347301843"/>
    <n v="30786.77"/>
    <n v="30786.760347301843"/>
    <n v="94759.547947301849"/>
  </r>
  <r>
    <x v="260"/>
    <x v="3"/>
    <n v="544"/>
    <n v="56950.1374"/>
    <n v="28475.07"/>
    <n v="28475.0674"/>
    <n v="105665.62260724274"/>
    <n v="52832.81"/>
    <n v="52832.81260724274"/>
    <n v="162615.76000724273"/>
  </r>
  <r>
    <x v="261"/>
    <x v="0"/>
    <n v="821"/>
    <n v="85948.644899999999"/>
    <n v="42974.32"/>
    <n v="42974.3249"/>
    <n v="159469.62288930581"/>
    <n v="79734.81"/>
    <n v="79734.812889305816"/>
    <n v="245418.26778930583"/>
  </r>
  <r>
    <x v="262"/>
    <x v="7"/>
    <n v="826"/>
    <n v="86472.083700000003"/>
    <n v="43236.04"/>
    <n v="43236.043700000002"/>
    <n v="160440.82665955389"/>
    <n v="80220.41"/>
    <n v="80220.416659553885"/>
    <n v="246912.91035955388"/>
  </r>
  <r>
    <x v="263"/>
    <x v="0"/>
    <n v="411"/>
    <n v="43026.666299999997"/>
    <n v="21513.33"/>
    <n v="21513.336299999995"/>
    <n v="79831.930581613502"/>
    <n v="39915.97"/>
    <n v="39915.960581613501"/>
    <n v="122858.5968816135"/>
  </r>
  <r>
    <x v="264"/>
    <x v="5"/>
    <n v="1071"/>
    <n v="112120.5831"/>
    <n v="56060.29"/>
    <n v="56060.293100000003"/>
    <n v="208043.98870176935"/>
    <n v="104021.99"/>
    <n v="104021.99870176935"/>
    <n v="320164.57180176937"/>
  </r>
  <r>
    <x v="265"/>
    <x v="13"/>
    <n v="3530"/>
    <n v="369547.76679999998"/>
    <n v="184773.88"/>
    <n v="184773.88679999998"/>
    <n v="685661.08126817108"/>
    <n v="342830.54"/>
    <n v="342830.5412681711"/>
    <n v="1055208.8480681712"/>
  </r>
  <r>
    <x v="266"/>
    <x v="12"/>
    <n v="10081"/>
    <n v="1055357.2344"/>
    <n v="527678.62"/>
    <n v="527678.61439999996"/>
    <n v="1958486.8090849684"/>
    <n v="979243.4"/>
    <n v="979243.40908496839"/>
    <n v="3013844.0434849681"/>
  </r>
  <r>
    <x v="267"/>
    <x v="5"/>
    <n v="1796"/>
    <n v="188019.20379999999"/>
    <n v="94009.600000000006"/>
    <n v="94009.603799999983"/>
    <n v="348876.75416281767"/>
    <n v="174438.38"/>
    <n v="174438.37416281766"/>
    <n v="536895.95796281763"/>
  </r>
  <r>
    <x v="268"/>
    <x v="5"/>
    <n v="396"/>
    <n v="41456.35"/>
    <n v="20728.18"/>
    <n v="20728.169999999998"/>
    <n v="76923.827755276056"/>
    <n v="38461.910000000003"/>
    <n v="38461.917755276052"/>
    <n v="118380.17775527606"/>
  </r>
  <r>
    <x v="269"/>
    <x v="3"/>
    <n v="3298"/>
    <n v="345260.20819999999"/>
    <n v="172630.1"/>
    <n v="172630.10819999999"/>
    <n v="640597.83705640922"/>
    <n v="320298.92"/>
    <n v="320298.91705640923"/>
    <n v="985858.04525640921"/>
  </r>
  <r>
    <x v="270"/>
    <x v="4"/>
    <n v="730"/>
    <n v="76422.059399999998"/>
    <n v="38211.03"/>
    <n v="38211.029399999999"/>
    <n v="142255.16504030547"/>
    <n v="71127.58"/>
    <n v="71127.585040305465"/>
    <n v="218677.22444030546"/>
  </r>
  <r>
    <x v="271"/>
    <x v="12"/>
    <n v="7333"/>
    <n v="767675.29009999998"/>
    <n v="383837.65"/>
    <n v="383837.64009999996"/>
    <n v="1424618.9634976762"/>
    <n v="712309.48"/>
    <n v="712309.48349767621"/>
    <n v="2192294.2535976763"/>
  </r>
  <r>
    <x v="272"/>
    <x v="9"/>
    <n v="1688"/>
    <n v="176712.9265"/>
    <n v="88356.46"/>
    <n v="88356.466499999995"/>
    <n v="327874.19951107958"/>
    <n v="163937.1"/>
    <n v="163937.09951107958"/>
    <n v="504587.12601107958"/>
  </r>
  <r>
    <x v="273"/>
    <x v="8"/>
    <n v="883"/>
    <n v="92439.285600000003"/>
    <n v="46219.64"/>
    <n v="46219.645600000003"/>
    <n v="171512.40582786899"/>
    <n v="85756.2"/>
    <n v="85756.205827868995"/>
    <n v="263951.69142786902"/>
  </r>
  <r>
    <x v="274"/>
    <x v="4"/>
    <n v="400"/>
    <n v="41875.1011"/>
    <n v="20937.55"/>
    <n v="20937.551100000001"/>
    <n v="77948.03563852355"/>
    <n v="38974.019999999997"/>
    <n v="38974.015638523553"/>
    <n v="119823.13673852355"/>
  </r>
  <r>
    <x v="275"/>
    <x v="3"/>
    <n v="2062"/>
    <n v="215866.14600000001"/>
    <n v="107933.07"/>
    <n v="107933.076"/>
    <n v="400519.32686789439"/>
    <n v="200259.66"/>
    <n v="200259.66686789438"/>
    <n v="616385.47286789445"/>
  </r>
  <r>
    <x v="276"/>
    <x v="3"/>
    <n v="858"/>
    <n v="89822.091799999995"/>
    <n v="44911.05"/>
    <n v="44911.041799999992"/>
    <n v="166656.44153862918"/>
    <n v="83328.22"/>
    <n v="83328.221538629179"/>
    <n v="256478.53333862917"/>
  </r>
  <r>
    <x v="277"/>
    <x v="8"/>
    <n v="1028"/>
    <n v="107619.0097"/>
    <n v="53809.5"/>
    <n v="53809.509699999995"/>
    <n v="199676.95718125632"/>
    <n v="99838.48"/>
    <n v="99838.477181256327"/>
    <n v="307295.9668812563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2CFEC1-5A7D-4FDD-8C0F-294887238091}" name="PivotTable1" cacheId="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County and Town">
  <location ref="A4:E19" firstHeaderRow="0" firstDataRow="1" firstDataCol="1"/>
  <pivotFields count="10">
    <pivotField axis="axisRow" showAll="0" sortType="ascending">
      <items count="28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m="1" x="278"/>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m="1" x="279"/>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t="default"/>
      </items>
    </pivotField>
    <pivotField axis="axisRow" showAll="0">
      <items count="15">
        <item sd="0" x="0"/>
        <item sd="0" x="4"/>
        <item sd="0" x="7"/>
        <item sd="0" x="12"/>
        <item sd="0" x="11"/>
        <item sd="0" x="6"/>
        <item sd="0" x="2"/>
        <item sd="0" x="9"/>
        <item sd="0" x="13"/>
        <item sd="0" x="1"/>
        <item sd="0" x="10"/>
        <item sd="0" x="8"/>
        <item sd="0" x="5"/>
        <item sd="0" x="3"/>
        <item t="default" sd="0"/>
      </items>
    </pivotField>
    <pivotField numFmtId="3" showAll="0"/>
    <pivotField numFmtId="164" showAll="0"/>
    <pivotField dataField="1" numFmtId="164" showAll="0"/>
    <pivotField dataField="1" numFmtId="164" showAll="0"/>
    <pivotField numFmtId="164" showAll="0"/>
    <pivotField dataField="1" numFmtId="164" showAll="0"/>
    <pivotField dataField="1" numFmtId="164" showAll="0"/>
    <pivotField numFmtId="164" showAll="0"/>
  </pivotFields>
  <rowFields count="2">
    <field x="1"/>
    <field x="0"/>
  </rowFields>
  <rowItems count="15">
    <i>
      <x/>
    </i>
    <i>
      <x v="1"/>
    </i>
    <i>
      <x v="2"/>
    </i>
    <i>
      <x v="3"/>
    </i>
    <i>
      <x v="4"/>
    </i>
    <i>
      <x v="5"/>
    </i>
    <i>
      <x v="6"/>
    </i>
    <i>
      <x v="7"/>
    </i>
    <i>
      <x v="8"/>
    </i>
    <i>
      <x v="9"/>
    </i>
    <i>
      <x v="10"/>
    </i>
    <i>
      <x v="11"/>
    </i>
    <i>
      <x v="12"/>
    </i>
    <i>
      <x v="13"/>
    </i>
    <i t="grand">
      <x/>
    </i>
  </rowItems>
  <colFields count="1">
    <field x="-2"/>
  </colFields>
  <colItems count="4">
    <i>
      <x/>
    </i>
    <i i="1">
      <x v="1"/>
    </i>
    <i i="2">
      <x v="2"/>
    </i>
    <i i="3">
      <x v="3"/>
    </i>
  </colItems>
  <dataFields count="4">
    <dataField name="Sum of NEU Payment 1" fld="4" baseField="1" baseItem="0" numFmtId="164"/>
    <dataField name="Sum of NEU Payment 2" fld="5" baseField="1" baseItem="0" numFmtId="164"/>
    <dataField name="Sum of County Payment 1" fld="7" baseField="1" baseItem="0" numFmtId="164"/>
    <dataField name="Sum of County Payment 2" fld="8" baseField="1" baseItem="0"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86D3AD-F015-4654-8F91-9981EA334D24}" name="LFRFDispersements" displayName="LFRFDispersements" ref="A1:J280" totalsRowCount="1" headerRowDxfId="16">
  <autoFilter ref="A1:J279" xr:uid="{3286D3AD-F015-4654-8F91-9981EA334D24}"/>
  <sortState xmlns:xlrd2="http://schemas.microsoft.com/office/spreadsheetml/2017/richdata2" ref="A2:J279">
    <sortCondition ref="A1:A279"/>
  </sortState>
  <tableColumns count="10">
    <tableColumn id="1" xr3:uid="{1C4E5371-E329-4150-87C0-159CCAF370CE}" name="Town Name" totalsRowLabel="Total"/>
    <tableColumn id="6" xr3:uid="{53112B8A-100E-49CB-B661-BAA64DBDC4D8}" name="County" totalsRowFunction="count"/>
    <tableColumn id="2" xr3:uid="{646F3DB5-FA64-4B3C-A9F8-6DA15860888A}" name="2019 Estimated Population" totalsRowFunction="sum" dataDxfId="15" totalsRowDxfId="14"/>
    <tableColumn id="3" xr3:uid="{7025EDD7-B1E4-4411-80A4-70C37BD2A1A4}" name="NEU Amount" totalsRowFunction="sum" dataDxfId="13" totalsRowDxfId="12"/>
    <tableColumn id="9" xr3:uid="{A0FB3932-32F8-449F-B550-0BA3E9E17BFA}" name="NEU Payment 1" totalsRowFunction="sum" dataDxfId="11" totalsRowDxfId="10"/>
    <tableColumn id="10" xr3:uid="{A9F3FC55-0A0E-419C-B00C-F0A15975362E}" name="NEU Payment 2" totalsRowFunction="sum" dataDxfId="9" totalsRowDxfId="8"/>
    <tableColumn id="7" xr3:uid="{A53EA9E1-12EB-4CAF-8B6B-4CCF72AB53D0}" name="County Amount" totalsRowFunction="sum" dataDxfId="7" totalsRowDxfId="6"/>
    <tableColumn id="11" xr3:uid="{95B47CB3-F670-4E13-A1D9-C393474EC3E5}" name="County Payment 1" totalsRowFunction="sum" dataDxfId="5" totalsRowDxfId="4"/>
    <tableColumn id="12" xr3:uid="{E9169474-5379-4FC6-B3F2-130546EEFD28}" name="County Payment 2" totalsRowFunction="sum" dataDxfId="3" totalsRowDxfId="2"/>
    <tableColumn id="8" xr3:uid="{E209C4A8-491C-4878-8338-32EF4033497C}" name="Total" totalsRowFunction="sum" dataDxfId="1"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ED997-3845-4ACE-BED7-DEA8BCC11F38}">
  <dimension ref="A1:E19"/>
  <sheetViews>
    <sheetView zoomScaleNormal="100" workbookViewId="0">
      <selection activeCell="E19" sqref="E19"/>
    </sheetView>
  </sheetViews>
  <sheetFormatPr defaultRowHeight="15" x14ac:dyDescent="0.25"/>
  <cols>
    <col min="1" max="1" width="19.28515625" bestFit="1" customWidth="1"/>
    <col min="2" max="3" width="20.140625" bestFit="1" customWidth="1"/>
    <col min="4" max="5" width="22.5703125" bestFit="1" customWidth="1"/>
  </cols>
  <sheetData>
    <row r="1" spans="1:5" ht="14.65" customHeight="1" x14ac:dyDescent="0.25">
      <c r="A1" s="12" t="s">
        <v>0</v>
      </c>
      <c r="B1" s="12"/>
      <c r="C1" s="12"/>
      <c r="D1" s="12"/>
    </row>
    <row r="2" spans="1:5" ht="57" customHeight="1" x14ac:dyDescent="0.25">
      <c r="A2" s="12"/>
      <c r="B2" s="12"/>
      <c r="C2" s="12"/>
      <c r="D2" s="12"/>
    </row>
    <row r="3" spans="1:5" ht="15.95" customHeight="1" x14ac:dyDescent="0.25">
      <c r="A3" s="11"/>
      <c r="B3" s="11"/>
      <c r="C3" s="11"/>
      <c r="D3" s="11"/>
    </row>
    <row r="4" spans="1:5" x14ac:dyDescent="0.25">
      <c r="A4" s="2" t="s">
        <v>1</v>
      </c>
      <c r="B4" t="s">
        <v>2</v>
      </c>
      <c r="C4" t="s">
        <v>3</v>
      </c>
      <c r="D4" t="s">
        <v>4</v>
      </c>
      <c r="E4" t="s">
        <v>5</v>
      </c>
    </row>
    <row r="5" spans="1:5" x14ac:dyDescent="0.25">
      <c r="A5" s="3" t="s">
        <v>6</v>
      </c>
      <c r="B5" s="4">
        <v>1925050.7200000002</v>
      </c>
      <c r="C5" s="4">
        <v>1925050.7590999999</v>
      </c>
      <c r="D5" s="4">
        <v>3571750.49</v>
      </c>
      <c r="E5" s="4">
        <v>3571750.5100000002</v>
      </c>
    </row>
    <row r="6" spans="1:5" x14ac:dyDescent="0.25">
      <c r="A6" s="3" t="s">
        <v>7</v>
      </c>
      <c r="B6" s="4">
        <v>1850617.7700000005</v>
      </c>
      <c r="C6" s="4">
        <v>1850617.7246999999</v>
      </c>
      <c r="D6" s="4">
        <v>3444815.9900000012</v>
      </c>
      <c r="E6" s="4">
        <v>3444816.0099999993</v>
      </c>
    </row>
    <row r="7" spans="1:5" x14ac:dyDescent="0.25">
      <c r="A7" s="3" t="s">
        <v>8</v>
      </c>
      <c r="B7" s="4">
        <v>1569949.8900000001</v>
      </c>
      <c r="C7" s="4">
        <v>1569949.8753</v>
      </c>
      <c r="D7" s="4">
        <v>2912894.4800000009</v>
      </c>
      <c r="E7" s="4">
        <v>2912894.5200000005</v>
      </c>
    </row>
    <row r="8" spans="1:5" x14ac:dyDescent="0.25">
      <c r="A8" s="3" t="s">
        <v>9</v>
      </c>
      <c r="B8" s="4">
        <v>5308454.2200000007</v>
      </c>
      <c r="C8" s="4">
        <v>5308454.2144999988</v>
      </c>
      <c r="D8" s="4">
        <v>15905590.01</v>
      </c>
      <c r="E8" s="4">
        <v>15905589.990000002</v>
      </c>
    </row>
    <row r="9" spans="1:5" x14ac:dyDescent="0.25">
      <c r="A9" s="3" t="s">
        <v>10</v>
      </c>
      <c r="B9" s="4">
        <v>319349.98</v>
      </c>
      <c r="C9" s="4">
        <v>319349.99910000007</v>
      </c>
      <c r="D9" s="4">
        <v>598545.50999999989</v>
      </c>
      <c r="E9" s="4">
        <v>598545.49</v>
      </c>
    </row>
    <row r="10" spans="1:5" x14ac:dyDescent="0.25">
      <c r="A10" s="3" t="s">
        <v>11</v>
      </c>
      <c r="B10" s="4">
        <v>2585892.19</v>
      </c>
      <c r="C10" s="4">
        <v>2585892.1660000007</v>
      </c>
      <c r="D10" s="4">
        <v>4797879.49</v>
      </c>
      <c r="E10" s="4">
        <v>4797879.51</v>
      </c>
    </row>
    <row r="11" spans="1:5" x14ac:dyDescent="0.25">
      <c r="A11" s="3" t="s">
        <v>12</v>
      </c>
      <c r="B11" s="4">
        <v>378707.95</v>
      </c>
      <c r="C11" s="4">
        <v>378707.94040000008</v>
      </c>
      <c r="D11" s="4">
        <v>702657</v>
      </c>
      <c r="E11" s="4">
        <v>702657</v>
      </c>
    </row>
    <row r="12" spans="1:5" x14ac:dyDescent="0.25">
      <c r="A12" s="3" t="s">
        <v>13</v>
      </c>
      <c r="B12" s="4">
        <v>1327545.3999999999</v>
      </c>
      <c r="C12" s="4">
        <v>1327545.3825000001</v>
      </c>
      <c r="D12" s="4">
        <v>2463135.4999999995</v>
      </c>
      <c r="E12" s="4">
        <v>2463135.5</v>
      </c>
    </row>
    <row r="13" spans="1:5" x14ac:dyDescent="0.25">
      <c r="A13" s="3" t="s">
        <v>14</v>
      </c>
      <c r="B13" s="4">
        <v>1512319.27</v>
      </c>
      <c r="C13" s="4">
        <v>1512319.2794000001</v>
      </c>
      <c r="D13" s="4">
        <v>2805966</v>
      </c>
      <c r="E13" s="4">
        <v>2805966</v>
      </c>
    </row>
    <row r="14" spans="1:5" x14ac:dyDescent="0.25">
      <c r="A14" s="3" t="s">
        <v>15</v>
      </c>
      <c r="B14" s="4">
        <v>1412828.4000000001</v>
      </c>
      <c r="C14" s="4">
        <v>1412828.3833999999</v>
      </c>
      <c r="D14" s="4">
        <v>2625810.0099999998</v>
      </c>
      <c r="E14" s="4">
        <v>2625809.9900000007</v>
      </c>
    </row>
    <row r="15" spans="1:5" x14ac:dyDescent="0.25">
      <c r="A15" s="3" t="s">
        <v>16</v>
      </c>
      <c r="B15" s="4">
        <v>3045942.4799999991</v>
      </c>
      <c r="C15" s="4">
        <v>3045942.5343000009</v>
      </c>
      <c r="D15" s="4">
        <v>5651460.0199999996</v>
      </c>
      <c r="E15" s="4">
        <v>5651459.9799999986</v>
      </c>
    </row>
    <row r="16" spans="1:5" x14ac:dyDescent="0.25">
      <c r="A16" s="3" t="s">
        <v>17</v>
      </c>
      <c r="B16" s="4">
        <v>3057353.4700000011</v>
      </c>
      <c r="C16" s="4">
        <v>3057353.4742999999</v>
      </c>
      <c r="D16" s="4">
        <v>5672632</v>
      </c>
      <c r="E16" s="4">
        <v>5672632</v>
      </c>
    </row>
    <row r="17" spans="1:5" x14ac:dyDescent="0.25">
      <c r="A17" s="3" t="s">
        <v>18</v>
      </c>
      <c r="B17" s="4">
        <v>2202526.3500000006</v>
      </c>
      <c r="C17" s="4">
        <v>2202526.3397999997</v>
      </c>
      <c r="D17" s="4">
        <v>4100564.5000000005</v>
      </c>
      <c r="E17" s="4">
        <v>4100564.5</v>
      </c>
    </row>
    <row r="18" spans="1:5" x14ac:dyDescent="0.25">
      <c r="A18" s="3" t="s">
        <v>19</v>
      </c>
      <c r="B18" s="4">
        <v>2882158.51</v>
      </c>
      <c r="C18" s="4">
        <v>2882158.5260999999</v>
      </c>
      <c r="D18" s="4">
        <v>5347573.9999999991</v>
      </c>
      <c r="E18" s="4">
        <v>5347574.0000000009</v>
      </c>
    </row>
    <row r="19" spans="1:5" x14ac:dyDescent="0.25">
      <c r="A19" s="3" t="s">
        <v>20</v>
      </c>
      <c r="B19" s="4">
        <v>29378696.600000001</v>
      </c>
      <c r="C19" s="4">
        <v>29378696.598899998</v>
      </c>
      <c r="D19" s="4">
        <v>60601275</v>
      </c>
      <c r="E19" s="4">
        <v>60601275</v>
      </c>
    </row>
  </sheetData>
  <mergeCells count="1">
    <mergeCell ref="A1:D2"/>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D35B1-1308-4080-BF04-AB674965AE0D}">
  <dimension ref="A1:J280"/>
  <sheetViews>
    <sheetView tabSelected="1" topLeftCell="A241" workbookViewId="0">
      <selection activeCell="J280" sqref="J280"/>
    </sheetView>
  </sheetViews>
  <sheetFormatPr defaultRowHeight="15" x14ac:dyDescent="0.25"/>
  <cols>
    <col min="1" max="1" width="22" bestFit="1" customWidth="1"/>
    <col min="2" max="2" width="17.5703125" bestFit="1" customWidth="1"/>
    <col min="3" max="3" width="26.140625" bestFit="1" customWidth="1"/>
    <col min="4" max="4" width="16.28515625" style="7" bestFit="1" customWidth="1"/>
    <col min="5" max="6" width="18.28515625" style="7" bestFit="1" customWidth="1"/>
    <col min="7" max="7" width="18.7109375" bestFit="1" customWidth="1"/>
    <col min="8" max="9" width="20.7109375" bestFit="1" customWidth="1"/>
    <col min="10" max="10" width="15" bestFit="1" customWidth="1"/>
  </cols>
  <sheetData>
    <row r="1" spans="1:10" x14ac:dyDescent="0.25">
      <c r="A1" s="1" t="s">
        <v>21</v>
      </c>
      <c r="B1" s="1" t="s">
        <v>22</v>
      </c>
      <c r="C1" s="1" t="s">
        <v>23</v>
      </c>
      <c r="D1" s="9" t="s">
        <v>24</v>
      </c>
      <c r="E1" s="9" t="s">
        <v>25</v>
      </c>
      <c r="F1" s="9" t="s">
        <v>26</v>
      </c>
      <c r="G1" s="10" t="s">
        <v>27</v>
      </c>
      <c r="H1" s="10" t="s">
        <v>28</v>
      </c>
      <c r="I1" s="10" t="s">
        <v>29</v>
      </c>
      <c r="J1" s="5" t="s">
        <v>30</v>
      </c>
    </row>
    <row r="2" spans="1:10" x14ac:dyDescent="0.25">
      <c r="A2" t="s">
        <v>31</v>
      </c>
      <c r="B2" t="s">
        <v>6</v>
      </c>
      <c r="C2" s="8">
        <v>1322</v>
      </c>
      <c r="D2" s="6">
        <v>138397.209</v>
      </c>
      <c r="E2" s="6">
        <v>69198.600000000006</v>
      </c>
      <c r="F2" s="6">
        <v>69198.608999999997</v>
      </c>
      <c r="G2" s="6">
        <v>256782.99812382742</v>
      </c>
      <c r="H2" s="6">
        <v>128391.5</v>
      </c>
      <c r="I2" s="6">
        <v>128391.49812382742</v>
      </c>
      <c r="J2" s="6">
        <v>395180.20712382742</v>
      </c>
    </row>
    <row r="3" spans="1:10" x14ac:dyDescent="0.25">
      <c r="A3" t="s">
        <v>32</v>
      </c>
      <c r="B3" t="s">
        <v>15</v>
      </c>
      <c r="C3" s="8">
        <v>725</v>
      </c>
      <c r="D3" s="6">
        <v>75898.620699999999</v>
      </c>
      <c r="E3" s="6">
        <v>37949.31</v>
      </c>
      <c r="F3" s="6">
        <v>37949.310700000002</v>
      </c>
      <c r="G3" s="6">
        <v>140822.74290786698</v>
      </c>
      <c r="H3" s="6">
        <v>70411.37</v>
      </c>
      <c r="I3" s="6">
        <v>70411.372907866986</v>
      </c>
      <c r="J3" s="6">
        <v>216721.36360786698</v>
      </c>
    </row>
    <row r="4" spans="1:10" x14ac:dyDescent="0.25">
      <c r="A4" t="s">
        <v>33</v>
      </c>
      <c r="B4" t="s">
        <v>15</v>
      </c>
      <c r="C4" s="8">
        <v>189</v>
      </c>
      <c r="D4" s="6">
        <v>15000</v>
      </c>
      <c r="E4" s="6">
        <v>7500</v>
      </c>
      <c r="F4" s="6">
        <v>7500</v>
      </c>
      <c r="G4" s="6">
        <v>36711.032289085328</v>
      </c>
      <c r="H4" s="6">
        <v>18355.52</v>
      </c>
      <c r="I4" s="6">
        <v>18355.512289085327</v>
      </c>
      <c r="J4" s="6">
        <v>51711.032289085328</v>
      </c>
    </row>
    <row r="5" spans="1:10" x14ac:dyDescent="0.25">
      <c r="A5" t="s">
        <v>34</v>
      </c>
      <c r="B5" t="s">
        <v>12</v>
      </c>
      <c r="C5" s="8">
        <v>1602</v>
      </c>
      <c r="D5" s="6">
        <v>167709.77970000001</v>
      </c>
      <c r="E5" s="6">
        <v>83854.89</v>
      </c>
      <c r="F5" s="6">
        <v>83854.889700000014</v>
      </c>
      <c r="G5" s="6">
        <v>311169.7343469247</v>
      </c>
      <c r="H5" s="6">
        <v>155584.87</v>
      </c>
      <c r="I5" s="6">
        <v>155584.8643469247</v>
      </c>
      <c r="J5" s="6">
        <v>478879.51404692471</v>
      </c>
    </row>
    <row r="6" spans="1:10" x14ac:dyDescent="0.25">
      <c r="A6" t="s">
        <v>35</v>
      </c>
      <c r="B6" t="s">
        <v>12</v>
      </c>
      <c r="C6" s="8">
        <v>530</v>
      </c>
      <c r="D6" s="6">
        <v>55484.508900000001</v>
      </c>
      <c r="E6" s="6">
        <v>27742.25</v>
      </c>
      <c r="F6" s="6">
        <v>27742.258900000001</v>
      </c>
      <c r="G6" s="6">
        <v>102946.29163787146</v>
      </c>
      <c r="H6" s="6">
        <v>51473.15</v>
      </c>
      <c r="I6" s="6">
        <v>51473.141637871457</v>
      </c>
      <c r="J6" s="6">
        <v>158430.80053787146</v>
      </c>
    </row>
    <row r="7" spans="1:10" x14ac:dyDescent="0.25">
      <c r="A7" t="s">
        <v>36</v>
      </c>
      <c r="B7" t="s">
        <v>19</v>
      </c>
      <c r="C7" s="8">
        <v>471</v>
      </c>
      <c r="D7" s="6">
        <v>49307.931499999999</v>
      </c>
      <c r="E7" s="6">
        <v>24653.97</v>
      </c>
      <c r="F7" s="6">
        <v>24653.961499999998</v>
      </c>
      <c r="G7" s="6">
        <v>91486.228397079642</v>
      </c>
      <c r="H7" s="6">
        <v>45743.11</v>
      </c>
      <c r="I7" s="6">
        <v>45743.118397079641</v>
      </c>
      <c r="J7" s="6">
        <v>140794.15989707963</v>
      </c>
    </row>
    <row r="8" spans="1:10" x14ac:dyDescent="0.25">
      <c r="A8" t="s">
        <v>37</v>
      </c>
      <c r="B8" t="s">
        <v>7</v>
      </c>
      <c r="C8" s="8">
        <v>2213</v>
      </c>
      <c r="D8" s="6">
        <v>231673.99660000001</v>
      </c>
      <c r="E8" s="6">
        <v>115837</v>
      </c>
      <c r="F8" s="6">
        <v>115836.99660000001</v>
      </c>
      <c r="G8" s="6">
        <v>431247.50717013155</v>
      </c>
      <c r="H8" s="6">
        <v>215623.75</v>
      </c>
      <c r="I8" s="6">
        <v>215623.75717013155</v>
      </c>
      <c r="J8" s="6">
        <v>662921.50377013162</v>
      </c>
    </row>
    <row r="9" spans="1:10" x14ac:dyDescent="0.25">
      <c r="A9" t="s">
        <v>38</v>
      </c>
      <c r="B9" t="s">
        <v>18</v>
      </c>
      <c r="C9" s="8">
        <v>437</v>
      </c>
      <c r="D9" s="6">
        <v>45748.547899999998</v>
      </c>
      <c r="E9" s="6">
        <v>22874.27</v>
      </c>
      <c r="F9" s="6">
        <v>22874.277899999997</v>
      </c>
      <c r="G9" s="6">
        <v>84888.163457211209</v>
      </c>
      <c r="H9" s="6">
        <v>42444.08</v>
      </c>
      <c r="I9" s="6">
        <v>42444.083457211207</v>
      </c>
      <c r="J9" s="6">
        <v>130636.7113572112</v>
      </c>
    </row>
    <row r="10" spans="1:10" x14ac:dyDescent="0.25">
      <c r="A10" t="s">
        <v>39</v>
      </c>
      <c r="B10" t="s">
        <v>11</v>
      </c>
      <c r="C10" s="8">
        <v>1328</v>
      </c>
      <c r="D10" s="6">
        <v>139025.33549999999</v>
      </c>
      <c r="E10" s="6">
        <v>69512.67</v>
      </c>
      <c r="F10" s="6">
        <v>69512.665499999988</v>
      </c>
      <c r="G10" s="6">
        <v>257948.42216914293</v>
      </c>
      <c r="H10" s="6">
        <v>128974.21</v>
      </c>
      <c r="I10" s="6">
        <v>128974.21216914292</v>
      </c>
      <c r="J10" s="6">
        <v>396973.75766914291</v>
      </c>
    </row>
    <row r="11" spans="1:10" x14ac:dyDescent="0.25">
      <c r="A11" t="s">
        <v>40</v>
      </c>
      <c r="B11" t="s">
        <v>19</v>
      </c>
      <c r="C11" s="8">
        <v>245</v>
      </c>
      <c r="D11" s="6">
        <v>25648.499400000001</v>
      </c>
      <c r="E11" s="6">
        <v>12824.25</v>
      </c>
      <c r="F11" s="6">
        <v>12824.249400000001</v>
      </c>
      <c r="G11" s="6">
        <v>47588.377828629549</v>
      </c>
      <c r="H11" s="6">
        <v>23794.19</v>
      </c>
      <c r="I11" s="6">
        <v>23794.18782862955</v>
      </c>
      <c r="J11" s="6">
        <v>73236.877228629543</v>
      </c>
    </row>
    <row r="12" spans="1:10" x14ac:dyDescent="0.25">
      <c r="A12" t="s">
        <v>41</v>
      </c>
      <c r="B12" t="s">
        <v>19</v>
      </c>
      <c r="C12" s="8">
        <v>927</v>
      </c>
      <c r="D12" s="6">
        <v>97045.546700000006</v>
      </c>
      <c r="E12" s="6">
        <v>48522.77</v>
      </c>
      <c r="F12" s="6">
        <v>48522.776700000009</v>
      </c>
      <c r="G12" s="6">
        <v>180058.88264138607</v>
      </c>
      <c r="H12" s="6">
        <v>90029.440000000002</v>
      </c>
      <c r="I12" s="6">
        <v>90029.442641386064</v>
      </c>
      <c r="J12" s="6">
        <v>277104.42934138607</v>
      </c>
    </row>
    <row r="13" spans="1:10" x14ac:dyDescent="0.25">
      <c r="A13" t="s">
        <v>42</v>
      </c>
      <c r="B13" t="s">
        <v>8</v>
      </c>
      <c r="C13" s="8">
        <v>1632</v>
      </c>
      <c r="D13" s="6">
        <v>170850.4123</v>
      </c>
      <c r="E13" s="6">
        <v>85425.21</v>
      </c>
      <c r="F13" s="6">
        <v>85425.20229999999</v>
      </c>
      <c r="G13" s="6">
        <v>316996.88754042611</v>
      </c>
      <c r="H13" s="6">
        <v>158498.44</v>
      </c>
      <c r="I13" s="6">
        <v>158498.4475404261</v>
      </c>
      <c r="J13" s="6">
        <v>487847.29984042607</v>
      </c>
    </row>
    <row r="14" spans="1:10" x14ac:dyDescent="0.25">
      <c r="A14" t="s">
        <v>43</v>
      </c>
      <c r="B14" t="s">
        <v>17</v>
      </c>
      <c r="C14" s="8">
        <v>8528</v>
      </c>
      <c r="D14" s="6">
        <v>892777.15460000001</v>
      </c>
      <c r="E14" s="6">
        <v>446388.58</v>
      </c>
      <c r="F14" s="6">
        <v>446388.57459999999</v>
      </c>
      <c r="G14" s="6">
        <v>1656464.0961495661</v>
      </c>
      <c r="H14" s="6">
        <v>828232.05</v>
      </c>
      <c r="I14" s="6">
        <v>828232.04614956607</v>
      </c>
      <c r="J14" s="6">
        <v>2549241.2507495661</v>
      </c>
    </row>
    <row r="15" spans="1:10" x14ac:dyDescent="0.25">
      <c r="A15" t="s">
        <v>44</v>
      </c>
      <c r="B15" t="s">
        <v>17</v>
      </c>
      <c r="C15" s="8">
        <v>7720</v>
      </c>
      <c r="D15" s="6">
        <v>808189.45039999997</v>
      </c>
      <c r="E15" s="6">
        <v>404094.73</v>
      </c>
      <c r="F15" s="6">
        <v>404094.72039999999</v>
      </c>
      <c r="G15" s="6">
        <v>1499519.56171138</v>
      </c>
      <c r="H15" s="6">
        <v>749759.78</v>
      </c>
      <c r="I15" s="6">
        <v>749759.78171138</v>
      </c>
      <c r="J15" s="6">
        <v>2307709.0121113798</v>
      </c>
    </row>
    <row r="16" spans="1:10" x14ac:dyDescent="0.25">
      <c r="A16" t="s">
        <v>45</v>
      </c>
      <c r="B16" t="s">
        <v>15</v>
      </c>
      <c r="C16" s="8">
        <v>1130</v>
      </c>
      <c r="D16" s="6">
        <v>118297.1605</v>
      </c>
      <c r="E16" s="6">
        <v>59148.58</v>
      </c>
      <c r="F16" s="6">
        <v>59148.580499999996</v>
      </c>
      <c r="G16" s="6">
        <v>219489.2406701927</v>
      </c>
      <c r="H16" s="6">
        <v>109744.62</v>
      </c>
      <c r="I16" s="6">
        <v>109744.6206701927</v>
      </c>
      <c r="J16" s="6">
        <v>337786.40117019269</v>
      </c>
    </row>
    <row r="17" spans="1:10" x14ac:dyDescent="0.25">
      <c r="A17" t="s">
        <v>46</v>
      </c>
      <c r="B17" t="s">
        <v>15</v>
      </c>
      <c r="C17" s="8">
        <v>643</v>
      </c>
      <c r="D17" s="6">
        <v>67314.225000000006</v>
      </c>
      <c r="E17" s="6">
        <v>33657.11</v>
      </c>
      <c r="F17" s="6">
        <v>33657.115000000005</v>
      </c>
      <c r="G17" s="6">
        <v>124895.20508932203</v>
      </c>
      <c r="H17" s="6">
        <v>62447.6</v>
      </c>
      <c r="I17" s="6">
        <v>62447.605089322031</v>
      </c>
      <c r="J17" s="6">
        <v>192209.43008932204</v>
      </c>
    </row>
    <row r="18" spans="1:10" x14ac:dyDescent="0.25">
      <c r="A18" t="s">
        <v>47</v>
      </c>
      <c r="B18" t="s">
        <v>18</v>
      </c>
      <c r="C18" s="8">
        <v>2965</v>
      </c>
      <c r="D18" s="6">
        <v>310399.18660000002</v>
      </c>
      <c r="E18" s="6">
        <v>155199.59</v>
      </c>
      <c r="F18" s="6">
        <v>155199.59660000002</v>
      </c>
      <c r="G18" s="6">
        <v>575957.4477131149</v>
      </c>
      <c r="H18" s="6">
        <v>287978.71999999997</v>
      </c>
      <c r="I18" s="6">
        <v>287978.72771311493</v>
      </c>
      <c r="J18" s="6">
        <v>886356.63431311492</v>
      </c>
    </row>
    <row r="19" spans="1:10" x14ac:dyDescent="0.25">
      <c r="A19" t="s">
        <v>48</v>
      </c>
      <c r="B19" t="s">
        <v>13</v>
      </c>
      <c r="C19" s="8">
        <v>365</v>
      </c>
      <c r="D19" s="6">
        <v>38211.029699999999</v>
      </c>
      <c r="E19" s="6">
        <v>19105.509999999998</v>
      </c>
      <c r="F19" s="6">
        <v>19105.519700000001</v>
      </c>
      <c r="G19" s="6">
        <v>70896.968496175381</v>
      </c>
      <c r="H19" s="6">
        <v>35448.480000000003</v>
      </c>
      <c r="I19" s="6">
        <v>35448.488496175378</v>
      </c>
      <c r="J19" s="6">
        <v>109107.99819617538</v>
      </c>
    </row>
    <row r="20" spans="1:10" x14ac:dyDescent="0.25">
      <c r="A20" t="s">
        <v>49</v>
      </c>
      <c r="B20" t="s">
        <v>7</v>
      </c>
      <c r="C20" s="8">
        <v>13136</v>
      </c>
      <c r="D20" s="6">
        <v>1375178.3186999999</v>
      </c>
      <c r="E20" s="6">
        <v>687589.16</v>
      </c>
      <c r="F20" s="6">
        <v>687589.15869999991</v>
      </c>
      <c r="G20" s="6">
        <v>2559813.4903691132</v>
      </c>
      <c r="H20" s="6">
        <v>1279906.75</v>
      </c>
      <c r="I20" s="6">
        <v>1279906.7403691132</v>
      </c>
      <c r="J20" s="6">
        <v>3934991.8090691129</v>
      </c>
    </row>
    <row r="21" spans="1:10" x14ac:dyDescent="0.25">
      <c r="A21" t="s">
        <v>50</v>
      </c>
      <c r="B21" t="s">
        <v>16</v>
      </c>
      <c r="C21" s="8">
        <v>1002</v>
      </c>
      <c r="D21" s="6">
        <v>104897.12820000001</v>
      </c>
      <c r="E21" s="6">
        <v>52448.56</v>
      </c>
      <c r="F21" s="6">
        <v>52448.568200000009</v>
      </c>
      <c r="G21" s="6">
        <v>194626.76083930506</v>
      </c>
      <c r="H21" s="6">
        <v>97313.38</v>
      </c>
      <c r="I21" s="6">
        <v>97313.380839305057</v>
      </c>
      <c r="J21" s="6">
        <v>299523.88903930504</v>
      </c>
    </row>
    <row r="22" spans="1:10" x14ac:dyDescent="0.25">
      <c r="A22" t="s">
        <v>51</v>
      </c>
      <c r="B22" t="s">
        <v>11</v>
      </c>
      <c r="C22" s="8">
        <v>1753</v>
      </c>
      <c r="D22" s="6">
        <v>183517.63039999999</v>
      </c>
      <c r="E22" s="6">
        <v>91758.82</v>
      </c>
      <c r="F22" s="6">
        <v>91758.810399999988</v>
      </c>
      <c r="G22" s="6">
        <v>340499.68679405691</v>
      </c>
      <c r="H22" s="6">
        <v>170249.84</v>
      </c>
      <c r="I22" s="6">
        <v>170249.84679405691</v>
      </c>
      <c r="J22" s="6">
        <v>524017.31719405693</v>
      </c>
    </row>
    <row r="23" spans="1:10" x14ac:dyDescent="0.25">
      <c r="A23" t="s">
        <v>52</v>
      </c>
      <c r="B23" t="s">
        <v>17</v>
      </c>
      <c r="C23" s="8">
        <v>2781</v>
      </c>
      <c r="D23" s="6">
        <v>291136.64010000002</v>
      </c>
      <c r="E23" s="6">
        <v>145568.32000000001</v>
      </c>
      <c r="F23" s="6">
        <v>145568.32010000001</v>
      </c>
      <c r="G23" s="6">
        <v>540176.67112944915</v>
      </c>
      <c r="H23" s="6">
        <v>270088.34000000003</v>
      </c>
      <c r="I23" s="6">
        <v>270088.33112944913</v>
      </c>
      <c r="J23" s="6">
        <v>831313.31122944923</v>
      </c>
    </row>
    <row r="24" spans="1:10" x14ac:dyDescent="0.25">
      <c r="A24" t="s">
        <v>53</v>
      </c>
      <c r="B24" t="s">
        <v>19</v>
      </c>
      <c r="C24" s="8">
        <v>1951</v>
      </c>
      <c r="D24" s="6">
        <v>204245.80540000001</v>
      </c>
      <c r="E24" s="6">
        <v>102122.9</v>
      </c>
      <c r="F24" s="6">
        <v>102122.90540000002</v>
      </c>
      <c r="G24" s="6">
        <v>378958.87813737243</v>
      </c>
      <c r="H24" s="6">
        <v>189479.44</v>
      </c>
      <c r="I24" s="6">
        <v>189479.43813737243</v>
      </c>
      <c r="J24" s="6">
        <v>583204.68353737239</v>
      </c>
    </row>
    <row r="25" spans="1:10" x14ac:dyDescent="0.25">
      <c r="A25" t="s">
        <v>54</v>
      </c>
      <c r="B25" t="s">
        <v>10</v>
      </c>
      <c r="C25" s="8">
        <v>235</v>
      </c>
      <c r="D25" s="6">
        <v>24601.621899999998</v>
      </c>
      <c r="E25" s="6">
        <v>12300.81</v>
      </c>
      <c r="F25" s="6">
        <v>12300.811899999999</v>
      </c>
      <c r="G25" s="6">
        <v>46109.881167021798</v>
      </c>
      <c r="H25" s="6">
        <v>23054.94</v>
      </c>
      <c r="I25" s="6">
        <v>23054.9411670218</v>
      </c>
      <c r="J25" s="6">
        <v>70711.503067021797</v>
      </c>
    </row>
    <row r="26" spans="1:10" x14ac:dyDescent="0.25">
      <c r="A26" t="s">
        <v>55</v>
      </c>
      <c r="B26" t="s">
        <v>9</v>
      </c>
      <c r="C26" s="8">
        <v>1180</v>
      </c>
      <c r="D26" s="6">
        <v>123531.5481</v>
      </c>
      <c r="E26" s="6">
        <v>61765.77</v>
      </c>
      <c r="F26" s="6">
        <v>61765.778100000003</v>
      </c>
      <c r="G26" s="6">
        <v>229244.56251564951</v>
      </c>
      <c r="H26" s="6">
        <v>114622.28</v>
      </c>
      <c r="I26" s="6">
        <v>114622.28251564951</v>
      </c>
      <c r="J26" s="6">
        <v>352776.11061564949</v>
      </c>
    </row>
    <row r="27" spans="1:10" x14ac:dyDescent="0.25">
      <c r="A27" t="s">
        <v>56</v>
      </c>
      <c r="B27" t="s">
        <v>14</v>
      </c>
      <c r="C27" s="8">
        <v>2701</v>
      </c>
      <c r="D27" s="6">
        <v>282761.61989999999</v>
      </c>
      <c r="E27" s="6">
        <v>141380.81</v>
      </c>
      <c r="F27" s="6">
        <v>141380.80989999999</v>
      </c>
      <c r="G27" s="6">
        <v>524637.55821680743</v>
      </c>
      <c r="H27" s="6">
        <v>262318.78000000003</v>
      </c>
      <c r="I27" s="6">
        <v>262318.7782168074</v>
      </c>
      <c r="J27" s="6">
        <v>807399.17811680748</v>
      </c>
    </row>
    <row r="28" spans="1:10" x14ac:dyDescent="0.25">
      <c r="A28" t="s">
        <v>57</v>
      </c>
      <c r="B28" t="s">
        <v>14</v>
      </c>
      <c r="C28" s="8">
        <v>1195</v>
      </c>
      <c r="D28" s="6">
        <v>125101.86440000001</v>
      </c>
      <c r="E28" s="6">
        <v>62550.93</v>
      </c>
      <c r="F28" s="6">
        <v>62550.934400000006</v>
      </c>
      <c r="G28" s="6">
        <v>232114.7286446075</v>
      </c>
      <c r="H28" s="6">
        <v>116057.36</v>
      </c>
      <c r="I28" s="6">
        <v>116057.3686446075</v>
      </c>
      <c r="J28" s="6">
        <v>357216.59304460749</v>
      </c>
    </row>
    <row r="29" spans="1:10" x14ac:dyDescent="0.25">
      <c r="A29" t="s">
        <v>58</v>
      </c>
      <c r="B29" t="s">
        <v>16</v>
      </c>
      <c r="C29" s="8">
        <v>3735</v>
      </c>
      <c r="D29" s="6">
        <v>391008.7561</v>
      </c>
      <c r="E29" s="6">
        <v>195504.38</v>
      </c>
      <c r="F29" s="6">
        <v>195504.37609999999</v>
      </c>
      <c r="G29" s="6">
        <v>725479.9917513018</v>
      </c>
      <c r="H29" s="6">
        <v>362740</v>
      </c>
      <c r="I29" s="6">
        <v>362739.9917513018</v>
      </c>
      <c r="J29" s="6">
        <v>1116488.7478513019</v>
      </c>
    </row>
    <row r="30" spans="1:10" x14ac:dyDescent="0.25">
      <c r="A30" t="s">
        <v>59</v>
      </c>
      <c r="B30" t="s">
        <v>18</v>
      </c>
      <c r="C30" s="8">
        <v>11332</v>
      </c>
      <c r="D30" s="6">
        <v>1186321.6129999999</v>
      </c>
      <c r="E30" s="6">
        <v>593160.81000000006</v>
      </c>
      <c r="F30" s="6">
        <v>593160.80299999984</v>
      </c>
      <c r="G30" s="6">
        <v>2201264.6871787584</v>
      </c>
      <c r="H30" s="6">
        <v>1100632.3400000001</v>
      </c>
      <c r="I30" s="6">
        <v>1100632.3471787584</v>
      </c>
      <c r="J30" s="6">
        <v>3387586.3001787583</v>
      </c>
    </row>
    <row r="31" spans="1:10" x14ac:dyDescent="0.25">
      <c r="A31" t="s">
        <v>60</v>
      </c>
      <c r="B31" t="s">
        <v>19</v>
      </c>
      <c r="C31" s="8">
        <v>963</v>
      </c>
      <c r="D31" s="6">
        <v>100814.3058</v>
      </c>
      <c r="E31" s="6">
        <v>50407.15</v>
      </c>
      <c r="F31" s="6">
        <v>50407.1558</v>
      </c>
      <c r="G31" s="6">
        <v>187051.46060804185</v>
      </c>
      <c r="H31" s="6">
        <v>93525.73</v>
      </c>
      <c r="I31" s="6">
        <v>93525.730608041849</v>
      </c>
      <c r="J31" s="6">
        <v>287865.76640804182</v>
      </c>
    </row>
    <row r="32" spans="1:10" x14ac:dyDescent="0.25">
      <c r="A32" t="s">
        <v>61</v>
      </c>
      <c r="B32" t="s">
        <v>6</v>
      </c>
      <c r="C32" s="8">
        <v>1178</v>
      </c>
      <c r="D32" s="6">
        <v>123322.17260000001</v>
      </c>
      <c r="E32" s="6">
        <v>61661.09</v>
      </c>
      <c r="F32" s="6">
        <v>61661.082600000009</v>
      </c>
      <c r="G32" s="6">
        <v>228812.68667917448</v>
      </c>
      <c r="H32" s="6">
        <v>114406.34</v>
      </c>
      <c r="I32" s="6">
        <v>114406.34667917449</v>
      </c>
      <c r="J32" s="6">
        <v>352134.85927917447</v>
      </c>
    </row>
    <row r="33" spans="1:10" x14ac:dyDescent="0.25">
      <c r="A33" t="s">
        <v>62</v>
      </c>
      <c r="B33" t="s">
        <v>10</v>
      </c>
      <c r="C33" s="8">
        <v>1167</v>
      </c>
      <c r="D33" s="6">
        <v>122170.6073</v>
      </c>
      <c r="E33" s="6">
        <v>61085.3</v>
      </c>
      <c r="F33" s="6">
        <v>61085.3073</v>
      </c>
      <c r="G33" s="6">
        <v>228979.70775282741</v>
      </c>
      <c r="H33" s="6">
        <v>114489.85</v>
      </c>
      <c r="I33" s="6">
        <v>114489.8577528274</v>
      </c>
      <c r="J33" s="6">
        <v>351150.31505282741</v>
      </c>
    </row>
    <row r="34" spans="1:10" x14ac:dyDescent="0.25">
      <c r="A34" t="s">
        <v>63</v>
      </c>
      <c r="B34" t="s">
        <v>6</v>
      </c>
      <c r="C34" s="8">
        <v>3842</v>
      </c>
      <c r="D34" s="6">
        <v>402210.34570000001</v>
      </c>
      <c r="E34" s="6">
        <v>201105.17</v>
      </c>
      <c r="F34" s="6">
        <v>201105.17569999999</v>
      </c>
      <c r="G34" s="6">
        <v>746263.44840525324</v>
      </c>
      <c r="H34" s="6">
        <v>373131.72</v>
      </c>
      <c r="I34" s="6">
        <v>373131.72840525326</v>
      </c>
      <c r="J34" s="6">
        <v>1148473.7941052532</v>
      </c>
    </row>
    <row r="35" spans="1:10" x14ac:dyDescent="0.25">
      <c r="A35" t="s">
        <v>64</v>
      </c>
      <c r="B35" t="s">
        <v>14</v>
      </c>
      <c r="C35" s="8">
        <v>1341</v>
      </c>
      <c r="D35" s="6">
        <v>140386.2763</v>
      </c>
      <c r="E35" s="6">
        <v>70193.14</v>
      </c>
      <c r="F35" s="6">
        <v>70193.136299999998</v>
      </c>
      <c r="G35" s="6">
        <v>260473.51557524575</v>
      </c>
      <c r="H35" s="6">
        <v>130236.76</v>
      </c>
      <c r="I35" s="6">
        <v>130236.75557524576</v>
      </c>
      <c r="J35" s="6">
        <v>400859.79187524575</v>
      </c>
    </row>
    <row r="36" spans="1:10" x14ac:dyDescent="0.25">
      <c r="A36" t="s">
        <v>65</v>
      </c>
      <c r="B36" t="s">
        <v>18</v>
      </c>
      <c r="C36" s="8">
        <v>530</v>
      </c>
      <c r="D36" s="6">
        <v>55484.508900000001</v>
      </c>
      <c r="E36" s="6">
        <v>27742.25</v>
      </c>
      <c r="F36" s="6">
        <v>27742.258900000001</v>
      </c>
      <c r="G36" s="6">
        <v>102953.60785428362</v>
      </c>
      <c r="H36" s="6">
        <v>51476.800000000003</v>
      </c>
      <c r="I36" s="6">
        <v>51476.807854283616</v>
      </c>
      <c r="J36" s="6">
        <v>158438.1167542836</v>
      </c>
    </row>
    <row r="37" spans="1:10" x14ac:dyDescent="0.25">
      <c r="A37" t="s">
        <v>66</v>
      </c>
      <c r="B37" t="s">
        <v>15</v>
      </c>
      <c r="C37" s="8">
        <v>965</v>
      </c>
      <c r="D37" s="6">
        <v>101023.6813</v>
      </c>
      <c r="E37" s="6">
        <v>50511.839999999997</v>
      </c>
      <c r="F37" s="6">
        <v>50511.8413</v>
      </c>
      <c r="G37" s="6">
        <v>187439.92676702299</v>
      </c>
      <c r="H37" s="6">
        <v>93719.96</v>
      </c>
      <c r="I37" s="6">
        <v>93719.966767022983</v>
      </c>
      <c r="J37" s="6">
        <v>288463.60806702299</v>
      </c>
    </row>
    <row r="38" spans="1:10" x14ac:dyDescent="0.25">
      <c r="A38" t="s">
        <v>67</v>
      </c>
      <c r="B38" t="s">
        <v>10</v>
      </c>
      <c r="C38" s="8">
        <v>102</v>
      </c>
      <c r="D38" s="6">
        <v>10678.150799999999</v>
      </c>
      <c r="E38" s="6">
        <v>5339.08</v>
      </c>
      <c r="F38" s="6">
        <v>5339.0707999999995</v>
      </c>
      <c r="G38" s="6">
        <v>20013.650549090311</v>
      </c>
      <c r="H38" s="6">
        <v>10006.83</v>
      </c>
      <c r="I38" s="6">
        <v>10006.820549090311</v>
      </c>
      <c r="J38" s="6">
        <v>30691.80134909031</v>
      </c>
    </row>
    <row r="39" spans="1:10" x14ac:dyDescent="0.25">
      <c r="A39" t="s">
        <v>68</v>
      </c>
      <c r="B39" t="s">
        <v>8</v>
      </c>
      <c r="C39" s="8">
        <v>1365</v>
      </c>
      <c r="D39" s="6">
        <v>142898.7824</v>
      </c>
      <c r="E39" s="6">
        <v>71449.39</v>
      </c>
      <c r="F39" s="6">
        <v>71449.392399999997</v>
      </c>
      <c r="G39" s="6">
        <v>265135.2643950255</v>
      </c>
      <c r="H39" s="6">
        <v>132567.63</v>
      </c>
      <c r="I39" s="6">
        <v>132567.6343950255</v>
      </c>
      <c r="J39" s="6">
        <v>408034.04679502547</v>
      </c>
    </row>
    <row r="40" spans="1:10" x14ac:dyDescent="0.25">
      <c r="A40" t="s">
        <v>69</v>
      </c>
      <c r="B40" t="s">
        <v>9</v>
      </c>
      <c r="C40" s="8">
        <v>42819</v>
      </c>
      <c r="D40" s="6">
        <v>0</v>
      </c>
      <c r="E40" s="6">
        <v>0</v>
      </c>
      <c r="F40" s="6">
        <v>0</v>
      </c>
      <c r="G40" s="6">
        <v>8318663.4935233882</v>
      </c>
      <c r="H40" s="6">
        <v>4159331.75</v>
      </c>
      <c r="I40" s="6">
        <v>4159331.7435233882</v>
      </c>
      <c r="J40" s="6">
        <v>8318663.4935233882</v>
      </c>
    </row>
    <row r="41" spans="1:10" x14ac:dyDescent="0.25">
      <c r="A41" t="s">
        <v>70</v>
      </c>
      <c r="B41" t="s">
        <v>17</v>
      </c>
      <c r="C41" s="8">
        <v>1433</v>
      </c>
      <c r="D41" s="6">
        <v>150017.54949999999</v>
      </c>
      <c r="E41" s="6">
        <v>75008.77</v>
      </c>
      <c r="F41" s="6">
        <v>75008.77949999999</v>
      </c>
      <c r="G41" s="6">
        <v>278343.46268554503</v>
      </c>
      <c r="H41" s="6">
        <v>139171.73000000001</v>
      </c>
      <c r="I41" s="6">
        <v>139171.73268554502</v>
      </c>
      <c r="J41" s="6">
        <v>428361.01218554506</v>
      </c>
    </row>
    <row r="42" spans="1:10" x14ac:dyDescent="0.25">
      <c r="A42" t="s">
        <v>71</v>
      </c>
      <c r="B42" t="s">
        <v>17</v>
      </c>
      <c r="C42" s="8">
        <v>1604</v>
      </c>
      <c r="D42" s="6">
        <v>167919.15520000001</v>
      </c>
      <c r="E42" s="6">
        <v>83959.58</v>
      </c>
      <c r="F42" s="6">
        <v>83959.575200000007</v>
      </c>
      <c r="G42" s="6">
        <v>311558.20945402252</v>
      </c>
      <c r="H42" s="6">
        <v>155779.1</v>
      </c>
      <c r="I42" s="6">
        <v>155779.10945402252</v>
      </c>
      <c r="J42" s="6">
        <v>479477.3646540225</v>
      </c>
    </row>
    <row r="43" spans="1:10" x14ac:dyDescent="0.25">
      <c r="A43" t="s">
        <v>72</v>
      </c>
      <c r="B43" t="s">
        <v>13</v>
      </c>
      <c r="C43" s="8">
        <v>2831</v>
      </c>
      <c r="D43" s="6">
        <v>296371.02769999998</v>
      </c>
      <c r="E43" s="6">
        <v>148185.51</v>
      </c>
      <c r="F43" s="6">
        <v>148185.51769999997</v>
      </c>
      <c r="G43" s="6">
        <v>549888.54195252748</v>
      </c>
      <c r="H43" s="6">
        <v>274944.27</v>
      </c>
      <c r="I43" s="6">
        <v>274944.27195252746</v>
      </c>
      <c r="J43" s="6">
        <v>846259.56965252745</v>
      </c>
    </row>
    <row r="44" spans="1:10" x14ac:dyDescent="0.25">
      <c r="A44" t="s">
        <v>73</v>
      </c>
      <c r="B44" t="s">
        <v>13</v>
      </c>
      <c r="C44" s="8">
        <v>245</v>
      </c>
      <c r="D44" s="6">
        <v>25648.499400000001</v>
      </c>
      <c r="E44" s="6">
        <v>12824.25</v>
      </c>
      <c r="F44" s="6">
        <v>12824.249400000001</v>
      </c>
      <c r="G44" s="6">
        <v>47588.376113871142</v>
      </c>
      <c r="H44" s="6">
        <v>23794.19</v>
      </c>
      <c r="I44" s="6">
        <v>23794.186113871143</v>
      </c>
      <c r="J44" s="6">
        <v>73236.875513871142</v>
      </c>
    </row>
    <row r="45" spans="1:10" x14ac:dyDescent="0.25">
      <c r="A45" t="s">
        <v>74</v>
      </c>
      <c r="B45" t="s">
        <v>10</v>
      </c>
      <c r="C45" s="8">
        <v>921</v>
      </c>
      <c r="D45" s="6">
        <v>96417.420199999993</v>
      </c>
      <c r="E45" s="6">
        <v>48208.71</v>
      </c>
      <c r="F45" s="6">
        <v>48208.710199999994</v>
      </c>
      <c r="G45" s="6">
        <v>180711.49172266843</v>
      </c>
      <c r="H45" s="6">
        <v>90355.75</v>
      </c>
      <c r="I45" s="6">
        <v>90355.741722668434</v>
      </c>
      <c r="J45" s="6">
        <v>277128.91192266846</v>
      </c>
    </row>
    <row r="46" spans="1:10" x14ac:dyDescent="0.25">
      <c r="A46" t="s">
        <v>75</v>
      </c>
      <c r="B46" t="s">
        <v>16</v>
      </c>
      <c r="C46" s="8">
        <v>4512</v>
      </c>
      <c r="D46" s="6">
        <v>472351.13990000001</v>
      </c>
      <c r="E46" s="6">
        <v>236175.57</v>
      </c>
      <c r="F46" s="6">
        <v>236175.5699</v>
      </c>
      <c r="G46" s="6">
        <v>876403.13862968504</v>
      </c>
      <c r="H46" s="6">
        <v>438201.57</v>
      </c>
      <c r="I46" s="6">
        <v>438201.56862968503</v>
      </c>
      <c r="J46" s="6">
        <v>1348754.278529685</v>
      </c>
    </row>
    <row r="47" spans="1:10" x14ac:dyDescent="0.25">
      <c r="A47" t="s">
        <v>76</v>
      </c>
      <c r="B47" t="s">
        <v>19</v>
      </c>
      <c r="C47" s="8">
        <v>1410</v>
      </c>
      <c r="D47" s="6">
        <v>147609.73120000001</v>
      </c>
      <c r="E47" s="6">
        <v>73804.87</v>
      </c>
      <c r="F47" s="6">
        <v>73804.861200000014</v>
      </c>
      <c r="G47" s="6">
        <v>273875.97036068432</v>
      </c>
      <c r="H47" s="6">
        <v>136937.99</v>
      </c>
      <c r="I47" s="6">
        <v>136937.98036068433</v>
      </c>
      <c r="J47" s="6">
        <v>421485.70156068436</v>
      </c>
    </row>
    <row r="48" spans="1:10" x14ac:dyDescent="0.25">
      <c r="A48" t="s">
        <v>77</v>
      </c>
      <c r="B48" t="s">
        <v>15</v>
      </c>
      <c r="C48" s="8">
        <v>996</v>
      </c>
      <c r="D48" s="6">
        <v>104269.0016</v>
      </c>
      <c r="E48" s="6">
        <v>52134.5</v>
      </c>
      <c r="F48" s="6">
        <v>52134.501600000003</v>
      </c>
      <c r="G48" s="6">
        <v>193461.31301549726</v>
      </c>
      <c r="H48" s="6">
        <v>96730.66</v>
      </c>
      <c r="I48" s="6">
        <v>96730.653015497257</v>
      </c>
      <c r="J48" s="6">
        <v>297730.31461549725</v>
      </c>
    </row>
    <row r="49" spans="1:10" x14ac:dyDescent="0.25">
      <c r="A49" t="s">
        <v>78</v>
      </c>
      <c r="B49" t="s">
        <v>9</v>
      </c>
      <c r="C49" s="8">
        <v>3785</v>
      </c>
      <c r="D49" s="6">
        <v>396243.14380000002</v>
      </c>
      <c r="E49" s="6">
        <v>198121.57</v>
      </c>
      <c r="F49" s="6">
        <v>198121.57380000001</v>
      </c>
      <c r="G49" s="6">
        <v>735331.07552689279</v>
      </c>
      <c r="H49" s="6">
        <v>367665.54</v>
      </c>
      <c r="I49" s="6">
        <v>367665.53552689281</v>
      </c>
      <c r="J49" s="6">
        <v>1131574.2193268929</v>
      </c>
    </row>
    <row r="50" spans="1:10" x14ac:dyDescent="0.25">
      <c r="A50" t="s">
        <v>79</v>
      </c>
      <c r="B50" t="s">
        <v>14</v>
      </c>
      <c r="C50" s="8">
        <v>1291</v>
      </c>
      <c r="D50" s="6">
        <v>135151.88870000001</v>
      </c>
      <c r="E50" s="6">
        <v>67575.94</v>
      </c>
      <c r="F50" s="6">
        <v>67575.948700000008</v>
      </c>
      <c r="G50" s="6">
        <v>250761.60224283542</v>
      </c>
      <c r="H50" s="6">
        <v>125380.8</v>
      </c>
      <c r="I50" s="6">
        <v>125380.80224283542</v>
      </c>
      <c r="J50" s="6">
        <v>385913.49094283546</v>
      </c>
    </row>
    <row r="51" spans="1:10" x14ac:dyDescent="0.25">
      <c r="A51" t="s">
        <v>80</v>
      </c>
      <c r="B51" t="s">
        <v>19</v>
      </c>
      <c r="C51" s="8">
        <v>3024</v>
      </c>
      <c r="D51" s="6">
        <v>316575.76400000002</v>
      </c>
      <c r="E51" s="6">
        <v>158287.88</v>
      </c>
      <c r="F51" s="6">
        <v>158287.88400000002</v>
      </c>
      <c r="G51" s="6">
        <v>587376.54919908463</v>
      </c>
      <c r="H51" s="6">
        <v>293688.27</v>
      </c>
      <c r="I51" s="6">
        <v>293688.27919908462</v>
      </c>
      <c r="J51" s="6">
        <v>903952.31319908472</v>
      </c>
    </row>
    <row r="52" spans="1:10" x14ac:dyDescent="0.25">
      <c r="A52" t="s">
        <v>81</v>
      </c>
      <c r="B52" t="s">
        <v>16</v>
      </c>
      <c r="C52" s="8">
        <v>1181</v>
      </c>
      <c r="D52" s="6">
        <v>123636.2359</v>
      </c>
      <c r="E52" s="6">
        <v>61818.12</v>
      </c>
      <c r="F52" s="6">
        <v>61818.115899999997</v>
      </c>
      <c r="G52" s="6">
        <v>229395.41372377172</v>
      </c>
      <c r="H52" s="6">
        <v>114697.71</v>
      </c>
      <c r="I52" s="6">
        <v>114697.70372377172</v>
      </c>
      <c r="J52" s="6">
        <v>353031.64962377172</v>
      </c>
    </row>
    <row r="53" spans="1:10" x14ac:dyDescent="0.25">
      <c r="A53" t="s">
        <v>82</v>
      </c>
      <c r="B53" t="s">
        <v>16</v>
      </c>
      <c r="C53" s="8">
        <v>2413</v>
      </c>
      <c r="D53" s="6">
        <v>252611.5471</v>
      </c>
      <c r="E53" s="6">
        <v>126305.77</v>
      </c>
      <c r="F53" s="6">
        <v>126305.77709999999</v>
      </c>
      <c r="G53" s="6">
        <v>468696.97994535236</v>
      </c>
      <c r="H53" s="6">
        <v>234348.49</v>
      </c>
      <c r="I53" s="6">
        <v>234348.48994535237</v>
      </c>
      <c r="J53" s="6">
        <v>721308.52704535238</v>
      </c>
    </row>
    <row r="54" spans="1:10" x14ac:dyDescent="0.25">
      <c r="A54" t="s">
        <v>83</v>
      </c>
      <c r="B54" t="s">
        <v>9</v>
      </c>
      <c r="C54" s="8">
        <v>17127</v>
      </c>
      <c r="D54" s="6">
        <v>1792987.1396000001</v>
      </c>
      <c r="E54" s="6">
        <v>896493.57</v>
      </c>
      <c r="F54" s="6">
        <v>896493.56960000016</v>
      </c>
      <c r="G54" s="6">
        <v>3327348.8323775674</v>
      </c>
      <c r="H54" s="6">
        <v>1663674.42</v>
      </c>
      <c r="I54" s="6">
        <v>1663674.4123775675</v>
      </c>
      <c r="J54" s="6">
        <v>5120335.9719775673</v>
      </c>
    </row>
    <row r="55" spans="1:10" x14ac:dyDescent="0.25">
      <c r="A55" t="s">
        <v>84</v>
      </c>
      <c r="B55" t="s">
        <v>10</v>
      </c>
      <c r="C55" s="8">
        <v>1211</v>
      </c>
      <c r="D55" s="6">
        <v>126776.8685</v>
      </c>
      <c r="E55" s="6">
        <v>63388.43</v>
      </c>
      <c r="F55" s="6">
        <v>63388.438499999997</v>
      </c>
      <c r="G55" s="6">
        <v>237613.04720537615</v>
      </c>
      <c r="H55" s="6">
        <v>118806.52</v>
      </c>
      <c r="I55" s="6">
        <v>118806.52720537614</v>
      </c>
      <c r="J55" s="6">
        <v>364389.91570537613</v>
      </c>
    </row>
    <row r="56" spans="1:10" x14ac:dyDescent="0.25">
      <c r="A56" t="s">
        <v>85</v>
      </c>
      <c r="B56" t="s">
        <v>14</v>
      </c>
      <c r="C56" s="8">
        <v>1425</v>
      </c>
      <c r="D56" s="6">
        <v>149180.04749999999</v>
      </c>
      <c r="E56" s="6">
        <v>74590.02</v>
      </c>
      <c r="F56" s="6">
        <v>74590.027499999982</v>
      </c>
      <c r="G56" s="6">
        <v>276789.52997369511</v>
      </c>
      <c r="H56" s="6">
        <v>138394.76</v>
      </c>
      <c r="I56" s="6">
        <v>138394.7699736951</v>
      </c>
      <c r="J56" s="6">
        <v>425969.5774736951</v>
      </c>
    </row>
    <row r="57" spans="1:10" x14ac:dyDescent="0.25">
      <c r="A57" t="s">
        <v>86</v>
      </c>
      <c r="B57" t="s">
        <v>6</v>
      </c>
      <c r="C57" s="8">
        <v>1192</v>
      </c>
      <c r="D57" s="6">
        <v>124787.8012</v>
      </c>
      <c r="E57" s="6">
        <v>62393.9</v>
      </c>
      <c r="F57" s="6">
        <v>62393.9012</v>
      </c>
      <c r="G57" s="6">
        <v>231532.02251407132</v>
      </c>
      <c r="H57" s="6">
        <v>115766.01</v>
      </c>
      <c r="I57" s="6">
        <v>115766.01251407132</v>
      </c>
      <c r="J57" s="6">
        <v>356319.8237140713</v>
      </c>
    </row>
    <row r="58" spans="1:10" x14ac:dyDescent="0.25">
      <c r="A58" t="s">
        <v>87</v>
      </c>
      <c r="B58" t="s">
        <v>15</v>
      </c>
      <c r="C58" s="8">
        <v>1054</v>
      </c>
      <c r="D58" s="6">
        <v>110340.8913</v>
      </c>
      <c r="E58" s="6">
        <v>55170.45</v>
      </c>
      <c r="F58" s="6">
        <v>55170.441300000006</v>
      </c>
      <c r="G58" s="6">
        <v>204727.13244812662</v>
      </c>
      <c r="H58" s="6">
        <v>102363.57</v>
      </c>
      <c r="I58" s="6">
        <v>102363.56244812661</v>
      </c>
      <c r="J58" s="6">
        <v>315068.02374812664</v>
      </c>
    </row>
    <row r="59" spans="1:10" x14ac:dyDescent="0.25">
      <c r="A59" t="s">
        <v>88</v>
      </c>
      <c r="B59" t="s">
        <v>15</v>
      </c>
      <c r="C59" s="8">
        <v>1176</v>
      </c>
      <c r="D59" s="6">
        <v>123112.7971</v>
      </c>
      <c r="E59" s="6">
        <v>61556.4</v>
      </c>
      <c r="F59" s="6">
        <v>61556.397099999995</v>
      </c>
      <c r="G59" s="6">
        <v>228424.20090986427</v>
      </c>
      <c r="H59" s="6">
        <v>114212.1</v>
      </c>
      <c r="I59" s="6">
        <v>114212.10090986427</v>
      </c>
      <c r="J59" s="6">
        <v>351536.99800986424</v>
      </c>
    </row>
    <row r="60" spans="1:10" x14ac:dyDescent="0.25">
      <c r="A60" t="s">
        <v>89</v>
      </c>
      <c r="B60" t="s">
        <v>16</v>
      </c>
      <c r="C60" s="8">
        <v>1312</v>
      </c>
      <c r="D60" s="6">
        <v>137350.3315</v>
      </c>
      <c r="E60" s="6">
        <v>68675.17</v>
      </c>
      <c r="F60" s="6">
        <v>68675.161500000002</v>
      </c>
      <c r="G60" s="6">
        <v>254840.62896324173</v>
      </c>
      <c r="H60" s="6">
        <v>127420.31</v>
      </c>
      <c r="I60" s="6">
        <v>127420.31896324173</v>
      </c>
      <c r="J60" s="6">
        <v>392190.96046324173</v>
      </c>
    </row>
    <row r="61" spans="1:10" x14ac:dyDescent="0.25">
      <c r="A61" t="s">
        <v>90</v>
      </c>
      <c r="B61" t="s">
        <v>8</v>
      </c>
      <c r="C61" s="8">
        <v>2138</v>
      </c>
      <c r="D61" s="6">
        <v>223822.41519999999</v>
      </c>
      <c r="E61" s="6">
        <v>111911.21</v>
      </c>
      <c r="F61" s="6">
        <v>111911.20519999998</v>
      </c>
      <c r="G61" s="6">
        <v>415281.46174107294</v>
      </c>
      <c r="H61" s="6">
        <v>207640.73</v>
      </c>
      <c r="I61" s="6">
        <v>207640.73174107293</v>
      </c>
      <c r="J61" s="6">
        <v>639103.87694107299</v>
      </c>
    </row>
    <row r="62" spans="1:10" x14ac:dyDescent="0.25">
      <c r="A62" t="s">
        <v>91</v>
      </c>
      <c r="B62" t="s">
        <v>15</v>
      </c>
      <c r="C62" s="8">
        <v>549</v>
      </c>
      <c r="D62" s="6">
        <v>57473.576200000003</v>
      </c>
      <c r="E62" s="6">
        <v>28736.79</v>
      </c>
      <c r="F62" s="6">
        <v>28736.786200000002</v>
      </c>
      <c r="G62" s="6">
        <v>106636.80807781928</v>
      </c>
      <c r="H62" s="6">
        <v>53318.400000000001</v>
      </c>
      <c r="I62" s="6">
        <v>53318.40807781928</v>
      </c>
      <c r="J62" s="6">
        <v>164110.38427781928</v>
      </c>
    </row>
    <row r="63" spans="1:10" x14ac:dyDescent="0.25">
      <c r="A63" t="s">
        <v>92</v>
      </c>
      <c r="B63" t="s">
        <v>15</v>
      </c>
      <c r="C63" s="8">
        <v>624</v>
      </c>
      <c r="D63" s="6">
        <v>65325.157700000003</v>
      </c>
      <c r="E63" s="6">
        <v>32662.58</v>
      </c>
      <c r="F63" s="6">
        <v>32662.577700000002</v>
      </c>
      <c r="G63" s="6">
        <v>121204.67803380554</v>
      </c>
      <c r="H63" s="6">
        <v>60602.34</v>
      </c>
      <c r="I63" s="6">
        <v>60602.338033805543</v>
      </c>
      <c r="J63" s="6">
        <v>186529.83573380555</v>
      </c>
    </row>
    <row r="64" spans="1:10" x14ac:dyDescent="0.25">
      <c r="A64" t="s">
        <v>93</v>
      </c>
      <c r="B64" t="s">
        <v>15</v>
      </c>
      <c r="C64" s="8">
        <v>3073</v>
      </c>
      <c r="D64" s="6">
        <v>321705.46389999997</v>
      </c>
      <c r="E64" s="6">
        <v>160852.73000000001</v>
      </c>
      <c r="F64" s="6">
        <v>160852.73389999996</v>
      </c>
      <c r="G64" s="6">
        <v>596894.19166327617</v>
      </c>
      <c r="H64" s="6">
        <v>298447.09999999998</v>
      </c>
      <c r="I64" s="6">
        <v>298447.09166327619</v>
      </c>
      <c r="J64" s="6">
        <v>918599.65556327614</v>
      </c>
    </row>
    <row r="65" spans="1:10" x14ac:dyDescent="0.25">
      <c r="A65" t="s">
        <v>94</v>
      </c>
      <c r="B65" t="s">
        <v>7</v>
      </c>
      <c r="C65" s="8">
        <v>1943</v>
      </c>
      <c r="D65" s="6">
        <v>203408.3034</v>
      </c>
      <c r="E65" s="6">
        <v>101704.15</v>
      </c>
      <c r="F65" s="6">
        <v>101704.15340000001</v>
      </c>
      <c r="G65" s="6">
        <v>378632.58311412815</v>
      </c>
      <c r="H65" s="6">
        <v>189316.29</v>
      </c>
      <c r="I65" s="6">
        <v>189316.29311412814</v>
      </c>
      <c r="J65" s="6">
        <v>582040.88651412819</v>
      </c>
    </row>
    <row r="66" spans="1:10" x14ac:dyDescent="0.25">
      <c r="A66" t="s">
        <v>95</v>
      </c>
      <c r="B66" t="s">
        <v>18</v>
      </c>
      <c r="C66" s="8">
        <v>1059</v>
      </c>
      <c r="D66" s="6">
        <v>110864.33010000001</v>
      </c>
      <c r="E66" s="6">
        <v>55432.17</v>
      </c>
      <c r="F66" s="6">
        <v>55432.160100000008</v>
      </c>
      <c r="G66" s="6">
        <v>205712.96361827615</v>
      </c>
      <c r="H66" s="6">
        <v>102856.48</v>
      </c>
      <c r="I66" s="6">
        <v>102856.48361827615</v>
      </c>
      <c r="J66" s="6">
        <v>316577.29371827614</v>
      </c>
    </row>
    <row r="67" spans="1:10" x14ac:dyDescent="0.25">
      <c r="A67" t="s">
        <v>96</v>
      </c>
      <c r="B67" t="s">
        <v>18</v>
      </c>
      <c r="C67" s="8">
        <v>1744</v>
      </c>
      <c r="D67" s="6">
        <v>182575.4406</v>
      </c>
      <c r="E67" s="6">
        <v>91287.72</v>
      </c>
      <c r="F67" s="6">
        <v>91287.720600000001</v>
      </c>
      <c r="G67" s="6">
        <v>338775.64546768041</v>
      </c>
      <c r="H67" s="6">
        <v>169387.82</v>
      </c>
      <c r="I67" s="6">
        <v>169387.82546768041</v>
      </c>
      <c r="J67" s="6">
        <v>521351.08606768039</v>
      </c>
    </row>
    <row r="68" spans="1:10" x14ac:dyDescent="0.25">
      <c r="A68" t="s">
        <v>97</v>
      </c>
      <c r="B68" t="s">
        <v>17</v>
      </c>
      <c r="C68" s="8">
        <v>1305</v>
      </c>
      <c r="D68" s="6">
        <v>136617.5172</v>
      </c>
      <c r="E68" s="6">
        <v>68308.759999999995</v>
      </c>
      <c r="F68" s="6">
        <v>68308.757200000007</v>
      </c>
      <c r="G68" s="6">
        <v>253480.96218048589</v>
      </c>
      <c r="H68" s="6">
        <v>126740.48</v>
      </c>
      <c r="I68" s="6">
        <v>126740.48218048589</v>
      </c>
      <c r="J68" s="6">
        <v>390098.47938048589</v>
      </c>
    </row>
    <row r="69" spans="1:10" x14ac:dyDescent="0.25">
      <c r="A69" t="s">
        <v>98</v>
      </c>
      <c r="B69" t="s">
        <v>10</v>
      </c>
      <c r="C69" s="8">
        <v>296</v>
      </c>
      <c r="D69" s="6">
        <v>30987.574799999999</v>
      </c>
      <c r="E69" s="6">
        <v>15493.79</v>
      </c>
      <c r="F69" s="6">
        <v>15493.784799999998</v>
      </c>
      <c r="G69" s="6">
        <v>58078.829044418948</v>
      </c>
      <c r="H69" s="6">
        <v>29039.41</v>
      </c>
      <c r="I69" s="6">
        <v>29039.419044418948</v>
      </c>
      <c r="J69" s="6">
        <v>89066.40384441895</v>
      </c>
    </row>
    <row r="70" spans="1:10" x14ac:dyDescent="0.25">
      <c r="A70" t="s">
        <v>99</v>
      </c>
      <c r="B70" t="s">
        <v>17</v>
      </c>
      <c r="C70" s="8">
        <v>2551</v>
      </c>
      <c r="D70" s="6">
        <v>267058.45699999999</v>
      </c>
      <c r="E70" s="6">
        <v>133529.23000000001</v>
      </c>
      <c r="F70" s="6">
        <v>133529.22699999998</v>
      </c>
      <c r="G70" s="6">
        <v>495501.86553442106</v>
      </c>
      <c r="H70" s="6">
        <v>247750.93</v>
      </c>
      <c r="I70" s="6">
        <v>247750.93553442106</v>
      </c>
      <c r="J70" s="6">
        <v>762560.32253442099</v>
      </c>
    </row>
    <row r="71" spans="1:10" x14ac:dyDescent="0.25">
      <c r="A71" t="s">
        <v>100</v>
      </c>
      <c r="B71" t="s">
        <v>13</v>
      </c>
      <c r="C71" s="8">
        <v>1370</v>
      </c>
      <c r="D71" s="6">
        <v>143422.2211</v>
      </c>
      <c r="E71" s="6">
        <v>71711.11</v>
      </c>
      <c r="F71" s="6">
        <v>71711.111099999995</v>
      </c>
      <c r="G71" s="6">
        <v>266106.42969797336</v>
      </c>
      <c r="H71" s="6">
        <v>133053.21</v>
      </c>
      <c r="I71" s="6">
        <v>133053.21969797337</v>
      </c>
      <c r="J71" s="6">
        <v>409528.65079797339</v>
      </c>
    </row>
    <row r="72" spans="1:10" x14ac:dyDescent="0.25">
      <c r="A72" t="s">
        <v>101</v>
      </c>
      <c r="B72" t="s">
        <v>13</v>
      </c>
      <c r="C72" s="8">
        <v>863</v>
      </c>
      <c r="D72" s="6">
        <v>90345.530499999993</v>
      </c>
      <c r="E72" s="6">
        <v>45172.77</v>
      </c>
      <c r="F72" s="6">
        <v>45172.760499999997</v>
      </c>
      <c r="G72" s="6">
        <v>167627.62688273797</v>
      </c>
      <c r="H72" s="6">
        <v>83813.81</v>
      </c>
      <c r="I72" s="6">
        <v>83813.81688273797</v>
      </c>
      <c r="J72" s="6">
        <v>257973.15738273796</v>
      </c>
    </row>
    <row r="73" spans="1:10" x14ac:dyDescent="0.25">
      <c r="A73" t="s">
        <v>102</v>
      </c>
      <c r="B73" t="s">
        <v>11</v>
      </c>
      <c r="C73" s="8">
        <v>1283</v>
      </c>
      <c r="D73" s="6">
        <v>134314.3866</v>
      </c>
      <c r="E73" s="6">
        <v>67157.19</v>
      </c>
      <c r="F73" s="6">
        <v>67157.196599999996</v>
      </c>
      <c r="G73" s="6">
        <v>249207.70003238734</v>
      </c>
      <c r="H73" s="6">
        <v>124603.85</v>
      </c>
      <c r="I73" s="6">
        <v>124603.85003238733</v>
      </c>
      <c r="J73" s="6">
        <v>383522.08663238736</v>
      </c>
    </row>
    <row r="74" spans="1:10" x14ac:dyDescent="0.25">
      <c r="A74" t="s">
        <v>103</v>
      </c>
      <c r="B74" t="s">
        <v>11</v>
      </c>
      <c r="C74" s="8">
        <v>1499</v>
      </c>
      <c r="D74" s="6">
        <v>156926.9412</v>
      </c>
      <c r="E74" s="6">
        <v>78463.47</v>
      </c>
      <c r="F74" s="6">
        <v>78463.4712</v>
      </c>
      <c r="G74" s="6">
        <v>291163.16628881422</v>
      </c>
      <c r="H74" s="6">
        <v>145581.57999999999</v>
      </c>
      <c r="I74" s="6">
        <v>145581.58628881423</v>
      </c>
      <c r="J74" s="6">
        <v>448090.10748881422</v>
      </c>
    </row>
    <row r="75" spans="1:10" x14ac:dyDescent="0.25">
      <c r="A75" t="s">
        <v>104</v>
      </c>
      <c r="B75" t="s">
        <v>9</v>
      </c>
      <c r="C75" s="8">
        <v>10852</v>
      </c>
      <c r="D75" s="6">
        <v>1136071.4916999999</v>
      </c>
      <c r="E75" s="6">
        <v>568035.75</v>
      </c>
      <c r="F75" s="6">
        <v>568035.7416999999</v>
      </c>
      <c r="G75" s="6">
        <v>2108272.8749320582</v>
      </c>
      <c r="H75" s="6">
        <v>1054136.44</v>
      </c>
      <c r="I75" s="6">
        <v>1054136.4349320582</v>
      </c>
      <c r="J75" s="6">
        <v>3244344.3666320583</v>
      </c>
    </row>
    <row r="76" spans="1:10" x14ac:dyDescent="0.25">
      <c r="A76" t="s">
        <v>105</v>
      </c>
      <c r="B76" t="s">
        <v>9</v>
      </c>
      <c r="C76" s="8">
        <v>11038</v>
      </c>
      <c r="D76" s="6">
        <v>1155543.4136999999</v>
      </c>
      <c r="E76" s="6">
        <v>577771.71</v>
      </c>
      <c r="F76" s="6">
        <v>577771.70369999995</v>
      </c>
      <c r="G76" s="6">
        <v>2144408.0347862202</v>
      </c>
      <c r="H76" s="6">
        <v>1072204.02</v>
      </c>
      <c r="I76" s="6">
        <v>1072204.0147862202</v>
      </c>
      <c r="J76" s="6">
        <v>3299951.4484862201</v>
      </c>
    </row>
    <row r="77" spans="1:10" x14ac:dyDescent="0.25">
      <c r="A77" t="s">
        <v>106</v>
      </c>
      <c r="B77" t="s">
        <v>11</v>
      </c>
      <c r="C77" s="8">
        <v>4803</v>
      </c>
      <c r="D77" s="6">
        <v>502815.27600000001</v>
      </c>
      <c r="E77" s="6">
        <v>251407.64</v>
      </c>
      <c r="F77" s="6">
        <v>251407.636</v>
      </c>
      <c r="G77" s="6">
        <v>932926.40939638077</v>
      </c>
      <c r="H77" s="6">
        <v>466463.2</v>
      </c>
      <c r="I77" s="6">
        <v>466463.20939638076</v>
      </c>
      <c r="J77" s="6">
        <v>1435741.6853963807</v>
      </c>
    </row>
    <row r="78" spans="1:10" x14ac:dyDescent="0.25">
      <c r="A78" t="s">
        <v>107</v>
      </c>
      <c r="B78" t="s">
        <v>11</v>
      </c>
      <c r="C78" s="8">
        <v>1953</v>
      </c>
      <c r="D78" s="6">
        <v>204455.18090000001</v>
      </c>
      <c r="E78" s="6">
        <v>102227.59</v>
      </c>
      <c r="F78" s="6">
        <v>102227.59090000001</v>
      </c>
      <c r="G78" s="6">
        <v>379347.34073519293</v>
      </c>
      <c r="H78" s="6">
        <v>189673.67</v>
      </c>
      <c r="I78" s="6">
        <v>189673.67073519292</v>
      </c>
      <c r="J78" s="6">
        <v>583802.52163519291</v>
      </c>
    </row>
    <row r="79" spans="1:10" x14ac:dyDescent="0.25">
      <c r="A79" t="s">
        <v>108</v>
      </c>
      <c r="B79" t="s">
        <v>16</v>
      </c>
      <c r="C79" s="8">
        <v>2555</v>
      </c>
      <c r="D79" s="6">
        <v>267477.20799999998</v>
      </c>
      <c r="E79" s="6">
        <v>133738.6</v>
      </c>
      <c r="F79" s="6">
        <v>133738.60799999998</v>
      </c>
      <c r="G79" s="6">
        <v>496278.81631180085</v>
      </c>
      <c r="H79" s="6">
        <v>248139.41</v>
      </c>
      <c r="I79" s="6">
        <v>248139.40631180085</v>
      </c>
      <c r="J79" s="6">
        <v>763756.02431180084</v>
      </c>
    </row>
    <row r="80" spans="1:10" x14ac:dyDescent="0.25">
      <c r="A80" t="s">
        <v>109</v>
      </c>
      <c r="B80" t="s">
        <v>14</v>
      </c>
      <c r="C80" s="8">
        <v>980</v>
      </c>
      <c r="D80" s="6">
        <v>102593.9976</v>
      </c>
      <c r="E80" s="6">
        <v>51297</v>
      </c>
      <c r="F80" s="6">
        <v>51296.997600000002</v>
      </c>
      <c r="G80" s="6">
        <v>190353.50131524299</v>
      </c>
      <c r="H80" s="6">
        <v>95176.75</v>
      </c>
      <c r="I80" s="6">
        <v>95176.751315242989</v>
      </c>
      <c r="J80" s="6">
        <v>292947.49891524296</v>
      </c>
    </row>
    <row r="81" spans="1:10" x14ac:dyDescent="0.25">
      <c r="A81" t="s">
        <v>110</v>
      </c>
      <c r="B81" t="s">
        <v>17</v>
      </c>
      <c r="C81" s="8">
        <v>1330</v>
      </c>
      <c r="D81" s="6">
        <v>139234.71100000001</v>
      </c>
      <c r="E81" s="6">
        <v>69617.36</v>
      </c>
      <c r="F81" s="6">
        <v>69617.35100000001</v>
      </c>
      <c r="G81" s="6">
        <v>258336.91931038024</v>
      </c>
      <c r="H81" s="6">
        <v>129168.46</v>
      </c>
      <c r="I81" s="6">
        <v>129168.45931038023</v>
      </c>
      <c r="J81" s="6">
        <v>397571.63031038025</v>
      </c>
    </row>
    <row r="82" spans="1:10" x14ac:dyDescent="0.25">
      <c r="A82" t="s">
        <v>111</v>
      </c>
      <c r="B82" t="s">
        <v>6</v>
      </c>
      <c r="C82" s="8">
        <v>2690</v>
      </c>
      <c r="D82" s="6">
        <v>281610.05459999997</v>
      </c>
      <c r="E82" s="6">
        <v>140805.03</v>
      </c>
      <c r="F82" s="6">
        <v>140805.02459999998</v>
      </c>
      <c r="G82" s="6">
        <v>522500.95684803004</v>
      </c>
      <c r="H82" s="6">
        <v>261250.48</v>
      </c>
      <c r="I82" s="6">
        <v>261250.47684803003</v>
      </c>
      <c r="J82" s="6">
        <v>804111.01144803001</v>
      </c>
    </row>
    <row r="83" spans="1:10" x14ac:dyDescent="0.25">
      <c r="A83" t="s">
        <v>112</v>
      </c>
      <c r="B83" t="s">
        <v>11</v>
      </c>
      <c r="C83" s="8">
        <v>1341</v>
      </c>
      <c r="D83" s="6">
        <v>140386.2763</v>
      </c>
      <c r="E83" s="6">
        <v>70193.14</v>
      </c>
      <c r="F83" s="6">
        <v>70193.136299999998</v>
      </c>
      <c r="G83" s="6">
        <v>260473.51967531678</v>
      </c>
      <c r="H83" s="6">
        <v>130236.76</v>
      </c>
      <c r="I83" s="6">
        <v>130236.75967531679</v>
      </c>
      <c r="J83" s="6">
        <v>400859.79597531678</v>
      </c>
    </row>
    <row r="84" spans="1:10" x14ac:dyDescent="0.25">
      <c r="A84" t="s">
        <v>113</v>
      </c>
      <c r="B84" t="s">
        <v>11</v>
      </c>
      <c r="C84" s="8">
        <v>1425</v>
      </c>
      <c r="D84" s="6">
        <v>149180.04749999999</v>
      </c>
      <c r="E84" s="6">
        <v>74590.02</v>
      </c>
      <c r="F84" s="6">
        <v>74590.027499999982</v>
      </c>
      <c r="G84" s="6">
        <v>276789.53433059389</v>
      </c>
      <c r="H84" s="6">
        <v>138394.76999999999</v>
      </c>
      <c r="I84" s="6">
        <v>138394.7643305939</v>
      </c>
      <c r="J84" s="6">
        <v>425969.58183059387</v>
      </c>
    </row>
    <row r="85" spans="1:10" x14ac:dyDescent="0.25">
      <c r="A85" t="s">
        <v>114</v>
      </c>
      <c r="B85" t="s">
        <v>11</v>
      </c>
      <c r="C85" s="8">
        <v>4780</v>
      </c>
      <c r="D85" s="6">
        <v>500407.45760000002</v>
      </c>
      <c r="E85" s="6">
        <v>250203.73</v>
      </c>
      <c r="F85" s="6">
        <v>250203.72760000001</v>
      </c>
      <c r="G85" s="6">
        <v>928458.92919315002</v>
      </c>
      <c r="H85" s="6">
        <v>464229.46</v>
      </c>
      <c r="I85" s="6">
        <v>464229.46919315</v>
      </c>
      <c r="J85" s="6">
        <v>1428866.3867931501</v>
      </c>
    </row>
    <row r="86" spans="1:10" x14ac:dyDescent="0.25">
      <c r="A86" t="s">
        <v>115</v>
      </c>
      <c r="B86" t="s">
        <v>15</v>
      </c>
      <c r="C86" s="8">
        <v>1099</v>
      </c>
      <c r="D86" s="6">
        <v>115051.84020000001</v>
      </c>
      <c r="E86" s="6">
        <v>57525.919999999998</v>
      </c>
      <c r="F86" s="6">
        <v>57525.920200000008</v>
      </c>
      <c r="G86" s="6">
        <v>213467.85442171837</v>
      </c>
      <c r="H86" s="6">
        <v>106733.93</v>
      </c>
      <c r="I86" s="6">
        <v>106733.92442171837</v>
      </c>
      <c r="J86" s="6">
        <v>328519.69462171837</v>
      </c>
    </row>
    <row r="87" spans="1:10" x14ac:dyDescent="0.25">
      <c r="A87" t="s">
        <v>116</v>
      </c>
      <c r="B87" t="s">
        <v>6</v>
      </c>
      <c r="C87" s="8">
        <v>163</v>
      </c>
      <c r="D87" s="6">
        <v>17064.1037</v>
      </c>
      <c r="E87" s="6">
        <v>8532.0499999999993</v>
      </c>
      <c r="F87" s="6">
        <v>8532.0537000000004</v>
      </c>
      <c r="G87" s="6">
        <v>31660.838649155721</v>
      </c>
      <c r="H87" s="6">
        <v>15830.42</v>
      </c>
      <c r="I87" s="6">
        <v>15830.418649155721</v>
      </c>
      <c r="J87" s="6">
        <v>48724.942349155725</v>
      </c>
    </row>
    <row r="88" spans="1:10" x14ac:dyDescent="0.25">
      <c r="A88" t="s">
        <v>117</v>
      </c>
      <c r="B88" t="s">
        <v>18</v>
      </c>
      <c r="C88" s="8">
        <v>675</v>
      </c>
      <c r="D88" s="6">
        <v>70664.232999999993</v>
      </c>
      <c r="E88" s="6">
        <v>35332.120000000003</v>
      </c>
      <c r="F88" s="6">
        <v>35332.11299999999</v>
      </c>
      <c r="G88" s="6">
        <v>131120.1609464933</v>
      </c>
      <c r="H88" s="6">
        <v>65560.08</v>
      </c>
      <c r="I88" s="6">
        <v>65560.080946493297</v>
      </c>
      <c r="J88" s="6">
        <v>201784.39394649328</v>
      </c>
    </row>
    <row r="89" spans="1:10" x14ac:dyDescent="0.25">
      <c r="A89" t="s">
        <v>118</v>
      </c>
      <c r="B89" t="s">
        <v>10</v>
      </c>
      <c r="C89" s="8">
        <v>83</v>
      </c>
      <c r="D89" s="6">
        <v>8689.0835000000006</v>
      </c>
      <c r="E89" s="6">
        <v>4344.54</v>
      </c>
      <c r="F89" s="6">
        <v>4344.5435000000007</v>
      </c>
      <c r="G89" s="6">
        <v>16285.61760367153</v>
      </c>
      <c r="H89" s="6">
        <v>8142.81</v>
      </c>
      <c r="I89" s="6">
        <v>8142.8076036715293</v>
      </c>
      <c r="J89" s="6">
        <v>24974.70110367153</v>
      </c>
    </row>
    <row r="90" spans="1:10" x14ac:dyDescent="0.25">
      <c r="A90" t="s">
        <v>119</v>
      </c>
      <c r="B90" t="s">
        <v>12</v>
      </c>
      <c r="C90" s="8">
        <v>2136</v>
      </c>
      <c r="D90" s="6">
        <v>223613.03969999999</v>
      </c>
      <c r="E90" s="6">
        <v>111806.52</v>
      </c>
      <c r="F90" s="6">
        <v>111806.51969999999</v>
      </c>
      <c r="G90" s="6">
        <v>414892.97912923287</v>
      </c>
      <c r="H90" s="6">
        <v>207446.49</v>
      </c>
      <c r="I90" s="6">
        <v>207446.48912923288</v>
      </c>
      <c r="J90" s="6">
        <v>638506.0188292329</v>
      </c>
    </row>
    <row r="91" spans="1:10" x14ac:dyDescent="0.25">
      <c r="A91" t="s">
        <v>120</v>
      </c>
      <c r="B91" t="s">
        <v>6</v>
      </c>
      <c r="C91" s="8">
        <v>306</v>
      </c>
      <c r="D91" s="6">
        <v>32034.452300000001</v>
      </c>
      <c r="E91" s="6">
        <v>16017.23</v>
      </c>
      <c r="F91" s="6">
        <v>16017.222300000001</v>
      </c>
      <c r="G91" s="6">
        <v>59436.911819887428</v>
      </c>
      <c r="H91" s="6">
        <v>29718.46</v>
      </c>
      <c r="I91" s="6">
        <v>29718.451819887428</v>
      </c>
      <c r="J91" s="6">
        <v>91471.364119887425</v>
      </c>
    </row>
    <row r="92" spans="1:10" x14ac:dyDescent="0.25">
      <c r="A92" t="s">
        <v>121</v>
      </c>
      <c r="B92" t="s">
        <v>15</v>
      </c>
      <c r="C92" s="8">
        <v>699</v>
      </c>
      <c r="D92" s="6">
        <v>73176.739100000006</v>
      </c>
      <c r="E92" s="6">
        <v>36588.370000000003</v>
      </c>
      <c r="F92" s="6">
        <v>36588.369100000004</v>
      </c>
      <c r="G92" s="6">
        <v>135772.54798979175</v>
      </c>
      <c r="H92" s="6">
        <v>67886.27</v>
      </c>
      <c r="I92" s="6">
        <v>67886.27798979175</v>
      </c>
      <c r="J92" s="6">
        <v>208949.28708979176</v>
      </c>
    </row>
    <row r="93" spans="1:10" x14ac:dyDescent="0.25">
      <c r="A93" t="s">
        <v>122</v>
      </c>
      <c r="B93" t="s">
        <v>8</v>
      </c>
      <c r="C93" s="8">
        <v>968</v>
      </c>
      <c r="D93" s="6">
        <v>101337.74460000001</v>
      </c>
      <c r="E93" s="6">
        <v>50668.87</v>
      </c>
      <c r="F93" s="6">
        <v>50668.874600000003</v>
      </c>
      <c r="G93" s="6">
        <v>188022.66368819389</v>
      </c>
      <c r="H93" s="6">
        <v>94011.33</v>
      </c>
      <c r="I93" s="6">
        <v>94011.333688193889</v>
      </c>
      <c r="J93" s="6">
        <v>289360.40828819387</v>
      </c>
    </row>
    <row r="94" spans="1:10" x14ac:dyDescent="0.25">
      <c r="A94" t="s">
        <v>123</v>
      </c>
      <c r="B94" t="s">
        <v>10</v>
      </c>
      <c r="C94" s="8">
        <v>248</v>
      </c>
      <c r="D94" s="6">
        <v>25962.562699999999</v>
      </c>
      <c r="E94" s="6">
        <v>12981.28</v>
      </c>
      <c r="F94" s="6">
        <v>12981.282699999998</v>
      </c>
      <c r="G94" s="6">
        <v>48660.640550729389</v>
      </c>
      <c r="H94" s="6">
        <v>24330.32</v>
      </c>
      <c r="I94" s="6">
        <v>24330.32055072939</v>
      </c>
      <c r="J94" s="6">
        <v>74623.203250729392</v>
      </c>
    </row>
    <row r="95" spans="1:10" x14ac:dyDescent="0.25">
      <c r="A95" t="s">
        <v>124</v>
      </c>
      <c r="B95" t="s">
        <v>18</v>
      </c>
      <c r="C95" s="8">
        <v>2109</v>
      </c>
      <c r="D95" s="6">
        <v>220786.47029999999</v>
      </c>
      <c r="E95" s="6">
        <v>110393.24</v>
      </c>
      <c r="F95" s="6">
        <v>110393.23029999998</v>
      </c>
      <c r="G95" s="6">
        <v>409677.65842393233</v>
      </c>
      <c r="H95" s="6">
        <v>204838.83</v>
      </c>
      <c r="I95" s="6">
        <v>204838.82842393234</v>
      </c>
      <c r="J95" s="6">
        <v>630464.12872393231</v>
      </c>
    </row>
    <row r="96" spans="1:10" x14ac:dyDescent="0.25">
      <c r="A96" t="s">
        <v>125</v>
      </c>
      <c r="B96" t="s">
        <v>18</v>
      </c>
      <c r="C96" s="8">
        <v>681</v>
      </c>
      <c r="D96" s="6">
        <v>71292.359599999996</v>
      </c>
      <c r="E96" s="6">
        <v>35646.18</v>
      </c>
      <c r="F96" s="6">
        <v>35646.179599999996</v>
      </c>
      <c r="G96" s="6">
        <v>132285.6734882399</v>
      </c>
      <c r="H96" s="6">
        <v>66142.84</v>
      </c>
      <c r="I96" s="6">
        <v>66142.833488239907</v>
      </c>
      <c r="J96" s="6">
        <v>203578.0330882399</v>
      </c>
    </row>
    <row r="97" spans="1:10" x14ac:dyDescent="0.25">
      <c r="A97" t="s">
        <v>126</v>
      </c>
      <c r="B97" t="s">
        <v>6</v>
      </c>
      <c r="C97" s="8">
        <v>333</v>
      </c>
      <c r="D97" s="6">
        <v>34861.0216</v>
      </c>
      <c r="E97" s="6">
        <v>17430.509999999998</v>
      </c>
      <c r="F97" s="6">
        <v>17430.511600000002</v>
      </c>
      <c r="G97" s="6">
        <v>64681.345215759844</v>
      </c>
      <c r="H97" s="6">
        <v>32340.67</v>
      </c>
      <c r="I97" s="6">
        <v>32340.675215759846</v>
      </c>
      <c r="J97" s="6">
        <v>99542.366815759844</v>
      </c>
    </row>
    <row r="98" spans="1:10" x14ac:dyDescent="0.25">
      <c r="A98" t="s">
        <v>127</v>
      </c>
      <c r="B98" t="s">
        <v>8</v>
      </c>
      <c r="C98" s="8">
        <v>2861</v>
      </c>
      <c r="D98" s="6">
        <v>299511.66029999999</v>
      </c>
      <c r="E98" s="6">
        <v>149755.82999999999</v>
      </c>
      <c r="F98" s="6">
        <v>149755.8303</v>
      </c>
      <c r="G98" s="6">
        <v>555715.74464041612</v>
      </c>
      <c r="H98" s="6">
        <v>277857.87</v>
      </c>
      <c r="I98" s="6">
        <v>277857.87464041612</v>
      </c>
      <c r="J98" s="6">
        <v>855227.40494041611</v>
      </c>
    </row>
    <row r="99" spans="1:10" x14ac:dyDescent="0.25">
      <c r="A99" t="s">
        <v>128</v>
      </c>
      <c r="B99" t="s">
        <v>19</v>
      </c>
      <c r="C99" s="8">
        <v>9556</v>
      </c>
      <c r="D99" s="6">
        <v>1000396.1642999999</v>
      </c>
      <c r="E99" s="6">
        <v>500198.08</v>
      </c>
      <c r="F99" s="6">
        <v>500198.08429999993</v>
      </c>
      <c r="G99" s="6">
        <v>1856140.9735934038</v>
      </c>
      <c r="H99" s="6">
        <v>928070.49</v>
      </c>
      <c r="I99" s="6">
        <v>928070.48359340383</v>
      </c>
      <c r="J99" s="6">
        <v>2856537.1378934039</v>
      </c>
    </row>
    <row r="100" spans="1:10" x14ac:dyDescent="0.25">
      <c r="A100" t="s">
        <v>129</v>
      </c>
      <c r="B100" t="s">
        <v>19</v>
      </c>
      <c r="C100" s="8">
        <v>3507</v>
      </c>
      <c r="D100" s="6">
        <v>367139.9485</v>
      </c>
      <c r="E100" s="6">
        <v>183569.97</v>
      </c>
      <c r="F100" s="6">
        <v>183569.9785</v>
      </c>
      <c r="G100" s="6">
        <v>681193.63691838295</v>
      </c>
      <c r="H100" s="6">
        <v>340596.82</v>
      </c>
      <c r="I100" s="6">
        <v>340596.81691838295</v>
      </c>
      <c r="J100" s="6">
        <v>1048333.5854183829</v>
      </c>
    </row>
    <row r="101" spans="1:10" x14ac:dyDescent="0.25">
      <c r="A101" t="s">
        <v>130</v>
      </c>
      <c r="B101" t="s">
        <v>11</v>
      </c>
      <c r="C101" s="8">
        <v>3662</v>
      </c>
      <c r="D101" s="6">
        <v>383366.5502</v>
      </c>
      <c r="E101" s="6">
        <v>191683.28</v>
      </c>
      <c r="F101" s="6">
        <v>191683.2702</v>
      </c>
      <c r="G101" s="6">
        <v>711300.54366219998</v>
      </c>
      <c r="H101" s="6">
        <v>355650.27</v>
      </c>
      <c r="I101" s="6">
        <v>355650.27366219996</v>
      </c>
      <c r="J101" s="6">
        <v>1094667.0938621999</v>
      </c>
    </row>
    <row r="102" spans="1:10" x14ac:dyDescent="0.25">
      <c r="A102" t="s">
        <v>131</v>
      </c>
      <c r="B102" t="s">
        <v>9</v>
      </c>
      <c r="C102" s="8">
        <v>4525</v>
      </c>
      <c r="D102" s="6">
        <v>473712.08069999999</v>
      </c>
      <c r="E102" s="6">
        <v>236856.04</v>
      </c>
      <c r="F102" s="6">
        <v>236856.04069999998</v>
      </c>
      <c r="G102" s="6">
        <v>879094.61473162204</v>
      </c>
      <c r="H102" s="6">
        <v>439547.31</v>
      </c>
      <c r="I102" s="6">
        <v>439547.30473162205</v>
      </c>
      <c r="J102" s="6">
        <v>1352806.695431622</v>
      </c>
    </row>
    <row r="103" spans="1:10" x14ac:dyDescent="0.25">
      <c r="A103" t="s">
        <v>132</v>
      </c>
      <c r="B103" t="s">
        <v>15</v>
      </c>
      <c r="C103" s="8">
        <v>614</v>
      </c>
      <c r="D103" s="6">
        <v>64278.280100000004</v>
      </c>
      <c r="E103" s="6">
        <v>32139.14</v>
      </c>
      <c r="F103" s="6">
        <v>32139.140100000004</v>
      </c>
      <c r="G103" s="6">
        <v>119262.29537300736</v>
      </c>
      <c r="H103" s="6">
        <v>59631.15</v>
      </c>
      <c r="I103" s="6">
        <v>59631.145373007363</v>
      </c>
      <c r="J103" s="6">
        <v>183540.57547300737</v>
      </c>
    </row>
    <row r="104" spans="1:10" x14ac:dyDescent="0.25">
      <c r="A104" t="s">
        <v>133</v>
      </c>
      <c r="B104" t="s">
        <v>16</v>
      </c>
      <c r="C104" s="8">
        <v>665</v>
      </c>
      <c r="D104" s="6">
        <v>69617.355500000005</v>
      </c>
      <c r="E104" s="6">
        <v>34808.68</v>
      </c>
      <c r="F104" s="6">
        <v>34808.675500000005</v>
      </c>
      <c r="G104" s="6">
        <v>129168.45904005774</v>
      </c>
      <c r="H104" s="6">
        <v>64584.23</v>
      </c>
      <c r="I104" s="6">
        <v>64584.22904005774</v>
      </c>
      <c r="J104" s="6">
        <v>198785.81454005773</v>
      </c>
    </row>
    <row r="105" spans="1:10" x14ac:dyDescent="0.25">
      <c r="A105" t="s">
        <v>134</v>
      </c>
      <c r="B105" t="s">
        <v>9</v>
      </c>
      <c r="C105" s="8">
        <v>1972</v>
      </c>
      <c r="D105" s="6">
        <v>206444.2482</v>
      </c>
      <c r="E105" s="6">
        <v>103222.12</v>
      </c>
      <c r="F105" s="6">
        <v>103222.12820000001</v>
      </c>
      <c r="G105" s="6">
        <v>383110.40447530581</v>
      </c>
      <c r="H105" s="6">
        <v>191555.20000000001</v>
      </c>
      <c r="I105" s="6">
        <v>191555.2044753058</v>
      </c>
      <c r="J105" s="6">
        <v>589554.65267530584</v>
      </c>
    </row>
    <row r="106" spans="1:10" x14ac:dyDescent="0.25">
      <c r="A106" t="s">
        <v>135</v>
      </c>
      <c r="B106" t="s">
        <v>13</v>
      </c>
      <c r="C106" s="8">
        <v>2482</v>
      </c>
      <c r="D106" s="6">
        <v>259835.00210000001</v>
      </c>
      <c r="E106" s="6">
        <v>129917.5</v>
      </c>
      <c r="F106" s="6">
        <v>129917.50210000001</v>
      </c>
      <c r="G106" s="6">
        <v>482099.38577399257</v>
      </c>
      <c r="H106" s="6">
        <v>241049.69</v>
      </c>
      <c r="I106" s="6">
        <v>241049.69577399257</v>
      </c>
      <c r="J106" s="6">
        <v>741934.38787399256</v>
      </c>
    </row>
    <row r="107" spans="1:10" x14ac:dyDescent="0.25">
      <c r="A107" t="s">
        <v>136</v>
      </c>
      <c r="B107" t="s">
        <v>13</v>
      </c>
      <c r="C107" s="8">
        <v>479</v>
      </c>
      <c r="D107" s="6">
        <v>50145.433499999999</v>
      </c>
      <c r="E107" s="6">
        <v>25072.720000000001</v>
      </c>
      <c r="F107" s="6">
        <v>25072.713499999998</v>
      </c>
      <c r="G107" s="6">
        <v>93040.131259364396</v>
      </c>
      <c r="H107" s="6">
        <v>46520.07</v>
      </c>
      <c r="I107" s="6">
        <v>46520.061259364396</v>
      </c>
      <c r="J107" s="6">
        <v>143185.56475936441</v>
      </c>
    </row>
    <row r="108" spans="1:10" x14ac:dyDescent="0.25">
      <c r="A108" t="s">
        <v>137</v>
      </c>
      <c r="B108" t="s">
        <v>16</v>
      </c>
      <c r="C108" s="8">
        <v>433</v>
      </c>
      <c r="D108" s="6">
        <v>45329.796900000001</v>
      </c>
      <c r="E108" s="6">
        <v>22664.9</v>
      </c>
      <c r="F108" s="6">
        <v>22664.8969</v>
      </c>
      <c r="G108" s="6">
        <v>84105.177089240606</v>
      </c>
      <c r="H108" s="6">
        <v>42052.59</v>
      </c>
      <c r="I108" s="6">
        <v>42052.587089240609</v>
      </c>
      <c r="J108" s="6">
        <v>129434.97398924061</v>
      </c>
    </row>
    <row r="109" spans="1:10" x14ac:dyDescent="0.25">
      <c r="A109" t="s">
        <v>138</v>
      </c>
      <c r="B109" t="s">
        <v>15</v>
      </c>
      <c r="C109" s="8">
        <v>1139</v>
      </c>
      <c r="D109" s="6">
        <v>119239.35030000001</v>
      </c>
      <c r="E109" s="6">
        <v>59619.68</v>
      </c>
      <c r="F109" s="6">
        <v>59619.670300000005</v>
      </c>
      <c r="G109" s="6">
        <v>221237.38506491104</v>
      </c>
      <c r="H109" s="6">
        <v>110618.69</v>
      </c>
      <c r="I109" s="6">
        <v>110618.69506491104</v>
      </c>
      <c r="J109" s="6">
        <v>340476.73536491103</v>
      </c>
    </row>
    <row r="110" spans="1:10" x14ac:dyDescent="0.25">
      <c r="A110" t="s">
        <v>139</v>
      </c>
      <c r="B110" t="s">
        <v>12</v>
      </c>
      <c r="C110" s="8">
        <v>498</v>
      </c>
      <c r="D110" s="6">
        <v>52134.500800000002</v>
      </c>
      <c r="E110" s="6">
        <v>26067.25</v>
      </c>
      <c r="F110" s="6">
        <v>26067.250800000002</v>
      </c>
      <c r="G110" s="6">
        <v>96730.666482377346</v>
      </c>
      <c r="H110" s="6">
        <v>48365.33</v>
      </c>
      <c r="I110" s="6">
        <v>48365.336482377345</v>
      </c>
      <c r="J110" s="6">
        <v>148865.16728237734</v>
      </c>
    </row>
    <row r="111" spans="1:10" x14ac:dyDescent="0.25">
      <c r="A111" t="s">
        <v>140</v>
      </c>
      <c r="B111" t="s">
        <v>18</v>
      </c>
      <c r="C111" s="8">
        <v>206</v>
      </c>
      <c r="D111" s="6">
        <v>21565.677</v>
      </c>
      <c r="E111" s="6">
        <v>10782.84</v>
      </c>
      <c r="F111" s="6">
        <v>10782.837</v>
      </c>
      <c r="G111" s="6">
        <v>40015.930599966843</v>
      </c>
      <c r="H111" s="6">
        <v>20007.97</v>
      </c>
      <c r="I111" s="6">
        <v>20007.960599966842</v>
      </c>
      <c r="J111" s="6">
        <v>61581.607599966839</v>
      </c>
    </row>
    <row r="112" spans="1:10" x14ac:dyDescent="0.25">
      <c r="A112" t="s">
        <v>141</v>
      </c>
      <c r="B112" t="s">
        <v>18</v>
      </c>
      <c r="C112" s="8">
        <v>1028</v>
      </c>
      <c r="D112" s="6">
        <v>107619.0097</v>
      </c>
      <c r="E112" s="6">
        <v>53809.5</v>
      </c>
      <c r="F112" s="6">
        <v>53809.509699999995</v>
      </c>
      <c r="G112" s="6">
        <v>199691.14881925198</v>
      </c>
      <c r="H112" s="6">
        <v>99845.57</v>
      </c>
      <c r="I112" s="6">
        <v>99845.578819251969</v>
      </c>
      <c r="J112" s="6">
        <v>307310.15851925197</v>
      </c>
    </row>
    <row r="113" spans="1:10" x14ac:dyDescent="0.25">
      <c r="A113" t="s">
        <v>142</v>
      </c>
      <c r="B113" t="s">
        <v>15</v>
      </c>
      <c r="C113" s="8">
        <v>567</v>
      </c>
      <c r="D113" s="6">
        <v>59357.955699999999</v>
      </c>
      <c r="E113" s="6">
        <v>29678.98</v>
      </c>
      <c r="F113" s="6">
        <v>29678.975699999999</v>
      </c>
      <c r="G113" s="6">
        <v>110133.096867256</v>
      </c>
      <c r="H113" s="6">
        <v>55066.55</v>
      </c>
      <c r="I113" s="6">
        <v>55066.546867255995</v>
      </c>
      <c r="J113" s="6">
        <v>169491.052567256</v>
      </c>
    </row>
    <row r="114" spans="1:10" x14ac:dyDescent="0.25">
      <c r="A114" t="s">
        <v>143</v>
      </c>
      <c r="B114" t="s">
        <v>13</v>
      </c>
      <c r="C114" s="8">
        <v>768</v>
      </c>
      <c r="D114" s="6">
        <v>80400.194000000003</v>
      </c>
      <c r="E114" s="6">
        <v>40200.1</v>
      </c>
      <c r="F114" s="6">
        <v>40200.094000000005</v>
      </c>
      <c r="G114" s="6">
        <v>149174.99124674711</v>
      </c>
      <c r="H114" s="6">
        <v>74587.5</v>
      </c>
      <c r="I114" s="6">
        <v>74587.491246747115</v>
      </c>
      <c r="J114" s="6">
        <v>229575.1852467471</v>
      </c>
    </row>
    <row r="115" spans="1:10" x14ac:dyDescent="0.25">
      <c r="A115" t="s">
        <v>144</v>
      </c>
      <c r="B115" t="s">
        <v>9</v>
      </c>
      <c r="C115" s="8">
        <v>4994</v>
      </c>
      <c r="D115" s="6">
        <v>522810.63669999997</v>
      </c>
      <c r="E115" s="6">
        <v>261405.32</v>
      </c>
      <c r="F115" s="6">
        <v>261405.31669999997</v>
      </c>
      <c r="G115" s="6">
        <v>970209.61457894382</v>
      </c>
      <c r="H115" s="6">
        <v>485104.81</v>
      </c>
      <c r="I115" s="6">
        <v>485104.80457894382</v>
      </c>
      <c r="J115" s="6">
        <v>1493020.2512789438</v>
      </c>
    </row>
    <row r="116" spans="1:10" x14ac:dyDescent="0.25">
      <c r="A116" t="s">
        <v>145</v>
      </c>
      <c r="B116" t="s">
        <v>13</v>
      </c>
      <c r="C116" s="8">
        <v>2126</v>
      </c>
      <c r="D116" s="6">
        <v>222566.16209999999</v>
      </c>
      <c r="E116" s="6">
        <v>111283.08</v>
      </c>
      <c r="F116" s="6">
        <v>111283.08209999999</v>
      </c>
      <c r="G116" s="6">
        <v>412950.56170649006</v>
      </c>
      <c r="H116" s="6">
        <v>206475.28</v>
      </c>
      <c r="I116" s="6">
        <v>206475.28170649006</v>
      </c>
      <c r="J116" s="6">
        <v>635516.72380649007</v>
      </c>
    </row>
    <row r="117" spans="1:10" x14ac:dyDescent="0.25">
      <c r="A117" t="s">
        <v>146</v>
      </c>
      <c r="B117" t="s">
        <v>13</v>
      </c>
      <c r="C117" s="8">
        <v>1507</v>
      </c>
      <c r="D117" s="6">
        <v>157764.44320000001</v>
      </c>
      <c r="E117" s="6">
        <v>78882.22</v>
      </c>
      <c r="F117" s="6">
        <v>78882.223200000008</v>
      </c>
      <c r="G117" s="6">
        <v>292717.07266777067</v>
      </c>
      <c r="H117" s="6">
        <v>146358.54</v>
      </c>
      <c r="I117" s="6">
        <v>146358.53266777066</v>
      </c>
      <c r="J117" s="6">
        <v>450481.51586777065</v>
      </c>
    </row>
    <row r="118" spans="1:10" x14ac:dyDescent="0.25">
      <c r="A118" t="s">
        <v>147</v>
      </c>
      <c r="B118" t="s">
        <v>16</v>
      </c>
      <c r="C118" s="8">
        <v>756</v>
      </c>
      <c r="D118" s="6">
        <v>79143.941000000006</v>
      </c>
      <c r="E118" s="6">
        <v>39571.97</v>
      </c>
      <c r="F118" s="6">
        <v>39571.971000000005</v>
      </c>
      <c r="G118" s="6">
        <v>146844.14290869722</v>
      </c>
      <c r="H118" s="6">
        <v>73422.070000000007</v>
      </c>
      <c r="I118" s="6">
        <v>73422.072908697213</v>
      </c>
      <c r="J118" s="6">
        <v>225988.08390869724</v>
      </c>
    </row>
    <row r="119" spans="1:10" x14ac:dyDescent="0.25">
      <c r="A119" t="s">
        <v>148</v>
      </c>
      <c r="B119" t="s">
        <v>8</v>
      </c>
      <c r="C119" s="8">
        <v>494</v>
      </c>
      <c r="D119" s="6">
        <v>51715.749799999998</v>
      </c>
      <c r="E119" s="6">
        <v>25857.87</v>
      </c>
      <c r="F119" s="6">
        <v>25857.879799999999</v>
      </c>
      <c r="G119" s="6">
        <v>95953.714733437795</v>
      </c>
      <c r="H119" s="6">
        <v>47976.86</v>
      </c>
      <c r="I119" s="6">
        <v>47976.854733437794</v>
      </c>
      <c r="J119" s="6">
        <v>147669.4645334378</v>
      </c>
    </row>
    <row r="120" spans="1:10" x14ac:dyDescent="0.25">
      <c r="A120" t="s">
        <v>149</v>
      </c>
      <c r="B120" t="s">
        <v>7</v>
      </c>
      <c r="C120" s="8">
        <v>157</v>
      </c>
      <c r="D120" s="6">
        <v>16435.977200000001</v>
      </c>
      <c r="E120" s="6">
        <v>8217.99</v>
      </c>
      <c r="F120" s="6">
        <v>8217.9872000000014</v>
      </c>
      <c r="G120" s="6">
        <v>30594.603988120496</v>
      </c>
      <c r="H120" s="6">
        <v>15297.3</v>
      </c>
      <c r="I120" s="6">
        <v>15297.303988120497</v>
      </c>
      <c r="J120" s="6">
        <v>47030.581188120501</v>
      </c>
    </row>
    <row r="121" spans="1:10" x14ac:dyDescent="0.25">
      <c r="A121" t="s">
        <v>150</v>
      </c>
      <c r="B121" t="s">
        <v>6</v>
      </c>
      <c r="C121" s="8">
        <v>1086</v>
      </c>
      <c r="D121" s="6">
        <v>113690.89939999999</v>
      </c>
      <c r="E121" s="6">
        <v>56845.45</v>
      </c>
      <c r="F121" s="6">
        <v>56845.449399999998</v>
      </c>
      <c r="G121" s="6">
        <v>210942.765478424</v>
      </c>
      <c r="H121" s="6">
        <v>105471.38</v>
      </c>
      <c r="I121" s="6">
        <v>105471.385478424</v>
      </c>
      <c r="J121" s="6">
        <v>324633.66487842402</v>
      </c>
    </row>
    <row r="122" spans="1:10" x14ac:dyDescent="0.25">
      <c r="A122" t="s">
        <v>151</v>
      </c>
      <c r="B122" t="s">
        <v>10</v>
      </c>
      <c r="C122" s="8">
        <v>96</v>
      </c>
      <c r="D122" s="6">
        <v>10050.024299999999</v>
      </c>
      <c r="E122" s="6">
        <v>5025.01</v>
      </c>
      <c r="F122" s="6">
        <v>5025.0142999999989</v>
      </c>
      <c r="G122" s="6">
        <v>18836.376987379121</v>
      </c>
      <c r="H122" s="6">
        <v>9418.19</v>
      </c>
      <c r="I122" s="6">
        <v>9418.1869873791202</v>
      </c>
      <c r="J122" s="6">
        <v>28886.401287379122</v>
      </c>
    </row>
    <row r="123" spans="1:10" x14ac:dyDescent="0.25">
      <c r="A123" t="s">
        <v>152</v>
      </c>
      <c r="B123" t="s">
        <v>6</v>
      </c>
      <c r="C123" s="8">
        <v>1241</v>
      </c>
      <c r="D123" s="6">
        <v>129917.501</v>
      </c>
      <c r="E123" s="6">
        <v>64958.75</v>
      </c>
      <c r="F123" s="6">
        <v>64958.751000000004</v>
      </c>
      <c r="G123" s="6">
        <v>241049.69793621014</v>
      </c>
      <c r="H123" s="6">
        <v>120524.85</v>
      </c>
      <c r="I123" s="6">
        <v>120524.84793621014</v>
      </c>
      <c r="J123" s="6">
        <v>370967.19893621013</v>
      </c>
    </row>
    <row r="124" spans="1:10" x14ac:dyDescent="0.25">
      <c r="A124" t="s">
        <v>153</v>
      </c>
      <c r="B124" t="s">
        <v>18</v>
      </c>
      <c r="C124" s="8">
        <v>1656</v>
      </c>
      <c r="D124" s="6">
        <v>173362.9184</v>
      </c>
      <c r="E124" s="6">
        <v>86681.46</v>
      </c>
      <c r="F124" s="6">
        <v>86681.458399999989</v>
      </c>
      <c r="G124" s="6">
        <v>321681.46152206353</v>
      </c>
      <c r="H124" s="6">
        <v>160840.73000000001</v>
      </c>
      <c r="I124" s="6">
        <v>160840.73152206352</v>
      </c>
      <c r="J124" s="6">
        <v>495044.37992206356</v>
      </c>
    </row>
    <row r="125" spans="1:10" x14ac:dyDescent="0.25">
      <c r="A125" t="s">
        <v>154</v>
      </c>
      <c r="B125" t="s">
        <v>15</v>
      </c>
      <c r="C125" s="8">
        <v>797</v>
      </c>
      <c r="D125" s="6">
        <v>83436.138900000005</v>
      </c>
      <c r="E125" s="6">
        <v>41718.07</v>
      </c>
      <c r="F125" s="6">
        <v>41718.068900000006</v>
      </c>
      <c r="G125" s="6">
        <v>154807.89806561379</v>
      </c>
      <c r="H125" s="6">
        <v>77403.95</v>
      </c>
      <c r="I125" s="6">
        <v>77403.948065613789</v>
      </c>
      <c r="J125" s="6">
        <v>238244.03696561378</v>
      </c>
    </row>
    <row r="126" spans="1:10" x14ac:dyDescent="0.25">
      <c r="A126" t="s">
        <v>155</v>
      </c>
      <c r="B126" t="s">
        <v>19</v>
      </c>
      <c r="C126" s="8">
        <v>1095</v>
      </c>
      <c r="D126" s="6">
        <v>114633.0891</v>
      </c>
      <c r="E126" s="6">
        <v>57316.54</v>
      </c>
      <c r="F126" s="6">
        <v>57316.549099999997</v>
      </c>
      <c r="G126" s="6">
        <v>212690.91315244633</v>
      </c>
      <c r="H126" s="6">
        <v>106345.46</v>
      </c>
      <c r="I126" s="6">
        <v>106345.45315244632</v>
      </c>
      <c r="J126" s="6">
        <v>327324.00225244631</v>
      </c>
    </row>
    <row r="127" spans="1:10" x14ac:dyDescent="0.25">
      <c r="A127" t="s">
        <v>156</v>
      </c>
      <c r="B127" t="s">
        <v>19</v>
      </c>
      <c r="C127" s="8">
        <v>769</v>
      </c>
      <c r="D127" s="6">
        <v>80504.881800000003</v>
      </c>
      <c r="E127" s="6">
        <v>40252.44</v>
      </c>
      <c r="F127" s="6">
        <v>40252.441800000001</v>
      </c>
      <c r="G127" s="6">
        <v>149369.2348988413</v>
      </c>
      <c r="H127" s="6">
        <v>74684.62</v>
      </c>
      <c r="I127" s="6">
        <v>74684.614898841304</v>
      </c>
      <c r="J127" s="6">
        <v>229874.1166988413</v>
      </c>
    </row>
    <row r="128" spans="1:10" x14ac:dyDescent="0.25">
      <c r="A128" t="s">
        <v>157</v>
      </c>
      <c r="B128" t="s">
        <v>10</v>
      </c>
      <c r="C128" s="8">
        <v>1326</v>
      </c>
      <c r="D128" s="6">
        <v>138815.96</v>
      </c>
      <c r="E128" s="6">
        <v>69407.98</v>
      </c>
      <c r="F128" s="6">
        <v>69407.98</v>
      </c>
      <c r="G128" s="6">
        <v>260177.45713817407</v>
      </c>
      <c r="H128" s="6">
        <v>130088.73</v>
      </c>
      <c r="I128" s="6">
        <v>130088.72713817407</v>
      </c>
      <c r="J128" s="6">
        <v>398993.41713817406</v>
      </c>
    </row>
    <row r="129" spans="1:10" x14ac:dyDescent="0.25">
      <c r="A129" t="s">
        <v>158</v>
      </c>
      <c r="B129" t="s">
        <v>8</v>
      </c>
      <c r="C129" s="8">
        <v>4509</v>
      </c>
      <c r="D129" s="6">
        <v>472037.07669999998</v>
      </c>
      <c r="E129" s="6">
        <v>236018.54</v>
      </c>
      <c r="F129" s="6">
        <v>236018.53669999997</v>
      </c>
      <c r="G129" s="6">
        <v>875820.44480378763</v>
      </c>
      <c r="H129" s="6">
        <v>437910.22</v>
      </c>
      <c r="I129" s="6">
        <v>437910.22480378766</v>
      </c>
      <c r="J129" s="6">
        <v>1347857.5215037875</v>
      </c>
    </row>
    <row r="130" spans="1:10" x14ac:dyDescent="0.25">
      <c r="A130" t="s">
        <v>159</v>
      </c>
      <c r="B130" t="s">
        <v>8</v>
      </c>
      <c r="C130" s="8">
        <v>1165</v>
      </c>
      <c r="D130" s="6">
        <v>121961.23179999999</v>
      </c>
      <c r="E130" s="6">
        <v>60980.62</v>
      </c>
      <c r="F130" s="6">
        <v>60980.611799999991</v>
      </c>
      <c r="G130" s="6">
        <v>226287.60660820859</v>
      </c>
      <c r="H130" s="6">
        <v>113143.8</v>
      </c>
      <c r="I130" s="6">
        <v>113143.80660820859</v>
      </c>
      <c r="J130" s="6">
        <v>348248.83840820857</v>
      </c>
    </row>
    <row r="131" spans="1:10" x14ac:dyDescent="0.25">
      <c r="A131" t="s">
        <v>160</v>
      </c>
      <c r="B131" t="s">
        <v>10</v>
      </c>
      <c r="C131" s="8">
        <v>195</v>
      </c>
      <c r="D131" s="6">
        <v>20414.111799999999</v>
      </c>
      <c r="E131" s="6">
        <v>10207.06</v>
      </c>
      <c r="F131" s="6">
        <v>10207.051799999999</v>
      </c>
      <c r="G131" s="6">
        <v>38261.390755613837</v>
      </c>
      <c r="H131" s="6">
        <v>19130.7</v>
      </c>
      <c r="I131" s="6">
        <v>19130.690755613836</v>
      </c>
      <c r="J131" s="6">
        <v>58675.502555613835</v>
      </c>
    </row>
    <row r="132" spans="1:10" x14ac:dyDescent="0.25">
      <c r="A132" t="s">
        <v>161</v>
      </c>
      <c r="B132" t="s">
        <v>7</v>
      </c>
      <c r="C132" s="8">
        <v>3513</v>
      </c>
      <c r="D132" s="6">
        <v>367768.07500000001</v>
      </c>
      <c r="E132" s="6">
        <v>183884.04</v>
      </c>
      <c r="F132" s="6">
        <v>183884.035</v>
      </c>
      <c r="G132" s="6">
        <v>684578.62299533305</v>
      </c>
      <c r="H132" s="6">
        <v>342289.31</v>
      </c>
      <c r="I132" s="6">
        <v>342289.31299533305</v>
      </c>
      <c r="J132" s="6">
        <v>1052346.697995333</v>
      </c>
    </row>
    <row r="133" spans="1:10" x14ac:dyDescent="0.25">
      <c r="A133" t="s">
        <v>162</v>
      </c>
      <c r="B133" t="s">
        <v>7</v>
      </c>
      <c r="C133" s="8">
        <v>711</v>
      </c>
      <c r="D133" s="6">
        <v>74432.992100000003</v>
      </c>
      <c r="E133" s="6">
        <v>37216.5</v>
      </c>
      <c r="F133" s="6">
        <v>37216.492100000003</v>
      </c>
      <c r="G133" s="6">
        <v>138552.63334747561</v>
      </c>
      <c r="H133" s="6">
        <v>69276.320000000007</v>
      </c>
      <c r="I133" s="6">
        <v>69276.313347475603</v>
      </c>
      <c r="J133" s="6">
        <v>212985.62544747561</v>
      </c>
    </row>
    <row r="134" spans="1:10" x14ac:dyDescent="0.25">
      <c r="A134" t="s">
        <v>163</v>
      </c>
      <c r="B134" t="s">
        <v>18</v>
      </c>
      <c r="C134" s="8">
        <v>1039</v>
      </c>
      <c r="D134" s="6">
        <v>108770.575</v>
      </c>
      <c r="E134" s="6">
        <v>54385.29</v>
      </c>
      <c r="F134" s="6">
        <v>54385.284999999996</v>
      </c>
      <c r="G134" s="6">
        <v>201827.92181245409</v>
      </c>
      <c r="H134" s="6">
        <v>100913.96</v>
      </c>
      <c r="I134" s="6">
        <v>100913.96181245409</v>
      </c>
      <c r="J134" s="6">
        <v>310598.49681245408</v>
      </c>
    </row>
    <row r="135" spans="1:10" x14ac:dyDescent="0.25">
      <c r="A135" t="s">
        <v>164</v>
      </c>
      <c r="B135" t="s">
        <v>17</v>
      </c>
      <c r="C135" s="8">
        <v>1223</v>
      </c>
      <c r="D135" s="6">
        <v>128033.12149999999</v>
      </c>
      <c r="E135" s="6">
        <v>64016.56</v>
      </c>
      <c r="F135" s="6">
        <v>64016.561499999996</v>
      </c>
      <c r="G135" s="6">
        <v>237553.42279443238</v>
      </c>
      <c r="H135" s="6">
        <v>118776.71</v>
      </c>
      <c r="I135" s="6">
        <v>118776.71279443237</v>
      </c>
      <c r="J135" s="6">
        <v>365586.54429443239</v>
      </c>
    </row>
    <row r="136" spans="1:10" x14ac:dyDescent="0.25">
      <c r="A136" t="s">
        <v>165</v>
      </c>
      <c r="B136" t="s">
        <v>17</v>
      </c>
      <c r="C136" s="8">
        <v>250</v>
      </c>
      <c r="D136" s="6">
        <v>26171.938200000001</v>
      </c>
      <c r="E136" s="6">
        <v>13085.97</v>
      </c>
      <c r="F136" s="6">
        <v>13085.968200000001</v>
      </c>
      <c r="G136" s="6">
        <v>48559.571298943658</v>
      </c>
      <c r="H136" s="6">
        <v>24279.79</v>
      </c>
      <c r="I136" s="6">
        <v>24279.781298943657</v>
      </c>
      <c r="J136" s="6">
        <v>74731.509498943662</v>
      </c>
    </row>
    <row r="137" spans="1:10" x14ac:dyDescent="0.25">
      <c r="A137" t="s">
        <v>166</v>
      </c>
      <c r="B137" t="s">
        <v>16</v>
      </c>
      <c r="C137" s="8">
        <v>1011</v>
      </c>
      <c r="D137" s="6">
        <v>105839.31789999999</v>
      </c>
      <c r="E137" s="6">
        <v>52919.66</v>
      </c>
      <c r="F137" s="6">
        <v>52919.657899999991</v>
      </c>
      <c r="G137" s="6">
        <v>196374.90539774194</v>
      </c>
      <c r="H137" s="6">
        <v>98187.45</v>
      </c>
      <c r="I137" s="6">
        <v>98187.455397741942</v>
      </c>
      <c r="J137" s="6">
        <v>302214.22329774196</v>
      </c>
    </row>
    <row r="138" spans="1:10" x14ac:dyDescent="0.25">
      <c r="A138" t="s">
        <v>167</v>
      </c>
      <c r="B138" t="s">
        <v>6</v>
      </c>
      <c r="C138" s="8">
        <v>8780</v>
      </c>
      <c r="D138" s="6">
        <v>919158.4682</v>
      </c>
      <c r="E138" s="6">
        <v>459579.23</v>
      </c>
      <c r="F138" s="6">
        <v>459579.23820000002</v>
      </c>
      <c r="G138" s="6">
        <v>1705412.0450281426</v>
      </c>
      <c r="H138" s="6">
        <v>852706.02</v>
      </c>
      <c r="I138" s="6">
        <v>852706.02502814261</v>
      </c>
      <c r="J138" s="6">
        <v>2624570.5132281426</v>
      </c>
    </row>
    <row r="139" spans="1:10" x14ac:dyDescent="0.25">
      <c r="A139" t="s">
        <v>168</v>
      </c>
      <c r="B139" t="s">
        <v>17</v>
      </c>
      <c r="C139" s="8">
        <v>1724</v>
      </c>
      <c r="D139" s="6">
        <v>180481.6856</v>
      </c>
      <c r="E139" s="6">
        <v>90240.84</v>
      </c>
      <c r="F139" s="6">
        <v>90240.845600000001</v>
      </c>
      <c r="G139" s="6">
        <v>334866.80367751548</v>
      </c>
      <c r="H139" s="6">
        <v>167433.4</v>
      </c>
      <c r="I139" s="6">
        <v>167433.40367751548</v>
      </c>
      <c r="J139" s="6">
        <v>515348.48927751544</v>
      </c>
    </row>
    <row r="140" spans="1:10" x14ac:dyDescent="0.25">
      <c r="A140" t="s">
        <v>169</v>
      </c>
      <c r="B140" t="s">
        <v>16</v>
      </c>
      <c r="C140" s="8">
        <v>748</v>
      </c>
      <c r="D140" s="6">
        <v>78306.438999999998</v>
      </c>
      <c r="E140" s="6">
        <v>39153.22</v>
      </c>
      <c r="F140" s="6">
        <v>39153.218999999997</v>
      </c>
      <c r="G140" s="6">
        <v>145290.23663453112</v>
      </c>
      <c r="H140" s="6">
        <v>72645.119999999995</v>
      </c>
      <c r="I140" s="6">
        <v>72645.116634531121</v>
      </c>
      <c r="J140" s="6">
        <v>223596.67563453113</v>
      </c>
    </row>
    <row r="141" spans="1:10" x14ac:dyDescent="0.25">
      <c r="A141" t="s">
        <v>170</v>
      </c>
      <c r="B141" t="s">
        <v>9</v>
      </c>
      <c r="C141" s="8">
        <v>10829</v>
      </c>
      <c r="D141" s="6">
        <v>1133663.6734</v>
      </c>
      <c r="E141" s="6">
        <v>566831.84</v>
      </c>
      <c r="F141" s="6">
        <v>566831.8334</v>
      </c>
      <c r="G141" s="6">
        <v>2103804.5487135327</v>
      </c>
      <c r="H141" s="6">
        <v>1051902.27</v>
      </c>
      <c r="I141" s="6">
        <v>1051902.2787135327</v>
      </c>
      <c r="J141" s="6">
        <v>3237468.2221135329</v>
      </c>
    </row>
    <row r="142" spans="1:10" x14ac:dyDescent="0.25">
      <c r="A142" t="s">
        <v>171</v>
      </c>
      <c r="B142" t="s">
        <v>6</v>
      </c>
      <c r="C142" s="8">
        <v>2090</v>
      </c>
      <c r="D142" s="6">
        <v>218797.40299999999</v>
      </c>
      <c r="E142" s="6">
        <v>109398.7</v>
      </c>
      <c r="F142" s="6">
        <v>109398.70299999999</v>
      </c>
      <c r="G142" s="6">
        <v>405957.99249530956</v>
      </c>
      <c r="H142" s="6">
        <v>202979</v>
      </c>
      <c r="I142" s="6">
        <v>202978.99249530956</v>
      </c>
      <c r="J142" s="6">
        <v>624755.39549530949</v>
      </c>
    </row>
    <row r="143" spans="1:10" x14ac:dyDescent="0.25">
      <c r="A143" t="s">
        <v>172</v>
      </c>
      <c r="B143" t="s">
        <v>11</v>
      </c>
      <c r="C143" s="8">
        <v>1201</v>
      </c>
      <c r="D143" s="6">
        <v>125729.9909</v>
      </c>
      <c r="E143" s="6">
        <v>62865</v>
      </c>
      <c r="F143" s="6">
        <v>62864.990900000004</v>
      </c>
      <c r="G143" s="6">
        <v>233280.16191652158</v>
      </c>
      <c r="H143" s="6">
        <v>116640.08</v>
      </c>
      <c r="I143" s="6">
        <v>116640.08191652158</v>
      </c>
      <c r="J143" s="6">
        <v>359010.15281652159</v>
      </c>
    </row>
    <row r="144" spans="1:10" x14ac:dyDescent="0.25">
      <c r="A144" t="s">
        <v>173</v>
      </c>
      <c r="B144" t="s">
        <v>17</v>
      </c>
      <c r="C144" s="8">
        <v>7372</v>
      </c>
      <c r="D144" s="6">
        <v>771758.11250000005</v>
      </c>
      <c r="E144" s="6">
        <v>385879.06</v>
      </c>
      <c r="F144" s="6">
        <v>385879.05250000005</v>
      </c>
      <c r="G144" s="6">
        <v>1431924.6384632506</v>
      </c>
      <c r="H144" s="6">
        <v>715962.32</v>
      </c>
      <c r="I144" s="6">
        <v>715962.31846325065</v>
      </c>
      <c r="J144" s="6">
        <v>2203682.7509632506</v>
      </c>
    </row>
    <row r="145" spans="1:10" x14ac:dyDescent="0.25">
      <c r="A145" t="s">
        <v>174</v>
      </c>
      <c r="B145" t="s">
        <v>17</v>
      </c>
      <c r="C145" s="8">
        <v>1665</v>
      </c>
      <c r="D145" s="6">
        <v>174305.10819999999</v>
      </c>
      <c r="E145" s="6">
        <v>87152.55</v>
      </c>
      <c r="F145" s="6">
        <v>87152.558199999985</v>
      </c>
      <c r="G145" s="6">
        <v>323406.74485096475</v>
      </c>
      <c r="H145" s="6">
        <v>161703.37</v>
      </c>
      <c r="I145" s="6">
        <v>161703.37485096476</v>
      </c>
      <c r="J145" s="6">
        <v>497711.85305096477</v>
      </c>
    </row>
    <row r="146" spans="1:10" x14ac:dyDescent="0.25">
      <c r="A146" t="s">
        <v>175</v>
      </c>
      <c r="B146" t="s">
        <v>15</v>
      </c>
      <c r="C146" s="8">
        <v>704</v>
      </c>
      <c r="D146" s="6">
        <v>73700.177899999995</v>
      </c>
      <c r="E146" s="6">
        <v>36850.089999999997</v>
      </c>
      <c r="F146" s="6">
        <v>36850.087899999999</v>
      </c>
      <c r="G146" s="6">
        <v>136743.73932019086</v>
      </c>
      <c r="H146" s="6">
        <v>68371.87</v>
      </c>
      <c r="I146" s="6">
        <v>68371.869320190861</v>
      </c>
      <c r="J146" s="6">
        <v>210443.91722019087</v>
      </c>
    </row>
    <row r="147" spans="1:10" x14ac:dyDescent="0.25">
      <c r="A147" t="s">
        <v>176</v>
      </c>
      <c r="B147" t="s">
        <v>13</v>
      </c>
      <c r="C147" s="8">
        <v>3428</v>
      </c>
      <c r="D147" s="6">
        <v>358869.61609999998</v>
      </c>
      <c r="E147" s="6">
        <v>179434.81</v>
      </c>
      <c r="F147" s="6">
        <v>179434.80609999999</v>
      </c>
      <c r="G147" s="6">
        <v>665848.78905449098</v>
      </c>
      <c r="H147" s="6">
        <v>332924.39</v>
      </c>
      <c r="I147" s="6">
        <v>332924.39905449096</v>
      </c>
      <c r="J147" s="6">
        <v>1024718.405154491</v>
      </c>
    </row>
    <row r="148" spans="1:10" x14ac:dyDescent="0.25">
      <c r="A148" t="s">
        <v>177</v>
      </c>
      <c r="B148" t="s">
        <v>13</v>
      </c>
      <c r="C148" s="8">
        <v>2073</v>
      </c>
      <c r="D148" s="6">
        <v>217017.71119999999</v>
      </c>
      <c r="E148" s="6">
        <v>108508.86</v>
      </c>
      <c r="F148" s="6">
        <v>108508.85119999999</v>
      </c>
      <c r="G148" s="6">
        <v>402655.9334043056</v>
      </c>
      <c r="H148" s="6">
        <v>201327.97</v>
      </c>
      <c r="I148" s="6">
        <v>201327.9634043056</v>
      </c>
      <c r="J148" s="6">
        <v>619673.64460430562</v>
      </c>
    </row>
    <row r="149" spans="1:10" x14ac:dyDescent="0.25">
      <c r="A149" t="s">
        <v>178</v>
      </c>
      <c r="B149" t="s">
        <v>16</v>
      </c>
      <c r="C149" s="8">
        <v>1244</v>
      </c>
      <c r="D149" s="6">
        <v>130231.5643</v>
      </c>
      <c r="E149" s="6">
        <v>65115.78</v>
      </c>
      <c r="F149" s="6">
        <v>65115.784299999999</v>
      </c>
      <c r="G149" s="6">
        <v>241632.42563282981</v>
      </c>
      <c r="H149" s="6">
        <v>120816.21</v>
      </c>
      <c r="I149" s="6">
        <v>120816.2156328298</v>
      </c>
      <c r="J149" s="6">
        <v>371863.98993282981</v>
      </c>
    </row>
    <row r="150" spans="1:10" x14ac:dyDescent="0.25">
      <c r="A150" t="s">
        <v>179</v>
      </c>
      <c r="B150" t="s">
        <v>16</v>
      </c>
      <c r="C150" s="8">
        <v>258</v>
      </c>
      <c r="D150" s="6">
        <v>27009.440200000001</v>
      </c>
      <c r="E150" s="6">
        <v>13504.72</v>
      </c>
      <c r="F150" s="6">
        <v>13504.720200000002</v>
      </c>
      <c r="G150" s="6">
        <v>50113.477341856989</v>
      </c>
      <c r="H150" s="6">
        <v>25056.74</v>
      </c>
      <c r="I150" s="6">
        <v>25056.737341856988</v>
      </c>
      <c r="J150" s="6">
        <v>77122.917541856994</v>
      </c>
    </row>
    <row r="151" spans="1:10" x14ac:dyDescent="0.25">
      <c r="A151" t="s">
        <v>180</v>
      </c>
      <c r="B151" t="s">
        <v>6</v>
      </c>
      <c r="C151" s="8">
        <v>1705</v>
      </c>
      <c r="D151" s="6">
        <v>178492.6183</v>
      </c>
      <c r="E151" s="6">
        <v>89246.31</v>
      </c>
      <c r="F151" s="6">
        <v>89246.308300000004</v>
      </c>
      <c r="G151" s="6">
        <v>331176.25703564729</v>
      </c>
      <c r="H151" s="6">
        <v>165588.13</v>
      </c>
      <c r="I151" s="6">
        <v>165588.12703564728</v>
      </c>
      <c r="J151" s="6">
        <v>509668.87533564726</v>
      </c>
    </row>
    <row r="152" spans="1:10" x14ac:dyDescent="0.25">
      <c r="A152" t="s">
        <v>181</v>
      </c>
      <c r="B152" t="s">
        <v>8</v>
      </c>
      <c r="C152" s="8">
        <v>593</v>
      </c>
      <c r="D152" s="6">
        <v>62079.837299999999</v>
      </c>
      <c r="E152" s="6">
        <v>31039.919999999998</v>
      </c>
      <c r="F152" s="6">
        <v>31039.917300000001</v>
      </c>
      <c r="G152" s="6">
        <v>115183.30533791218</v>
      </c>
      <c r="H152" s="6">
        <v>57591.65</v>
      </c>
      <c r="I152" s="6">
        <v>57591.655337912183</v>
      </c>
      <c r="J152" s="6">
        <v>177263.14263791218</v>
      </c>
    </row>
    <row r="153" spans="1:10" x14ac:dyDescent="0.25">
      <c r="A153" t="s">
        <v>182</v>
      </c>
      <c r="B153" t="s">
        <v>14</v>
      </c>
      <c r="C153" s="8">
        <v>1413</v>
      </c>
      <c r="D153" s="6">
        <v>147923.79449999999</v>
      </c>
      <c r="E153" s="6">
        <v>73961.899999999994</v>
      </c>
      <c r="F153" s="6">
        <v>73961.894499999995</v>
      </c>
      <c r="G153" s="6">
        <v>274458.67077391664</v>
      </c>
      <c r="H153" s="6">
        <v>137229.34</v>
      </c>
      <c r="I153" s="6">
        <v>137229.33077391665</v>
      </c>
      <c r="J153" s="6">
        <v>422382.4652739166</v>
      </c>
    </row>
    <row r="154" spans="1:10" x14ac:dyDescent="0.25">
      <c r="A154" t="s">
        <v>183</v>
      </c>
      <c r="B154" t="s">
        <v>14</v>
      </c>
      <c r="C154" s="8">
        <v>355</v>
      </c>
      <c r="D154" s="6">
        <v>37164.152199999997</v>
      </c>
      <c r="E154" s="6">
        <v>18582.080000000002</v>
      </c>
      <c r="F154" s="6">
        <v>18582.072199999995</v>
      </c>
      <c r="G154" s="6">
        <v>68954.584660113527</v>
      </c>
      <c r="H154" s="6">
        <v>34477.29</v>
      </c>
      <c r="I154" s="6">
        <v>34477.294660113526</v>
      </c>
      <c r="J154" s="6">
        <v>106118.73686011352</v>
      </c>
    </row>
    <row r="155" spans="1:10" x14ac:dyDescent="0.25">
      <c r="A155" t="s">
        <v>184</v>
      </c>
      <c r="B155" t="s">
        <v>18</v>
      </c>
      <c r="C155" s="8">
        <v>1475</v>
      </c>
      <c r="D155" s="6">
        <v>154414.43520000001</v>
      </c>
      <c r="E155" s="6">
        <v>77207.22</v>
      </c>
      <c r="F155" s="6">
        <v>77207.215200000006</v>
      </c>
      <c r="G155" s="6">
        <v>286521.83317937423</v>
      </c>
      <c r="H155" s="6">
        <v>143260.92000000001</v>
      </c>
      <c r="I155" s="6">
        <v>143260.91317937421</v>
      </c>
      <c r="J155" s="6">
        <v>440936.26837937423</v>
      </c>
    </row>
    <row r="156" spans="1:10" x14ac:dyDescent="0.25">
      <c r="A156" t="s">
        <v>185</v>
      </c>
      <c r="B156" t="s">
        <v>18</v>
      </c>
      <c r="C156" s="8">
        <v>111</v>
      </c>
      <c r="D156" s="6">
        <v>9750</v>
      </c>
      <c r="E156" s="6">
        <v>4875</v>
      </c>
      <c r="F156" s="6">
        <v>4875</v>
      </c>
      <c r="G156" s="6">
        <v>21561.98202231223</v>
      </c>
      <c r="H156" s="6">
        <v>10780.99</v>
      </c>
      <c r="I156" s="6">
        <v>10780.99202231223</v>
      </c>
      <c r="J156" s="6">
        <v>31311.98202231223</v>
      </c>
    </row>
    <row r="157" spans="1:10" x14ac:dyDescent="0.25">
      <c r="A157" t="s">
        <v>186</v>
      </c>
      <c r="B157" t="s">
        <v>15</v>
      </c>
      <c r="C157" s="8">
        <v>4257</v>
      </c>
      <c r="D157" s="6">
        <v>445655.76299999998</v>
      </c>
      <c r="E157" s="6">
        <v>222827.88</v>
      </c>
      <c r="F157" s="6">
        <v>222827.88299999997</v>
      </c>
      <c r="G157" s="6">
        <v>826872.2987017791</v>
      </c>
      <c r="H157" s="6">
        <v>413436.15</v>
      </c>
      <c r="I157" s="6">
        <v>413436.14870177908</v>
      </c>
      <c r="J157" s="6">
        <v>1272528.061701779</v>
      </c>
    </row>
    <row r="158" spans="1:10" x14ac:dyDescent="0.25">
      <c r="A158" t="s">
        <v>187</v>
      </c>
      <c r="B158" t="s">
        <v>15</v>
      </c>
      <c r="C158" s="8">
        <v>2957</v>
      </c>
      <c r="D158" s="6">
        <v>309561.68459999998</v>
      </c>
      <c r="E158" s="6">
        <v>154780.84</v>
      </c>
      <c r="F158" s="6">
        <v>154780.84459999998</v>
      </c>
      <c r="G158" s="6">
        <v>574362.55279801751</v>
      </c>
      <c r="H158" s="6">
        <v>287181.28000000003</v>
      </c>
      <c r="I158" s="6">
        <v>287181.27279801748</v>
      </c>
      <c r="J158" s="6">
        <v>883924.23739801743</v>
      </c>
    </row>
    <row r="159" spans="1:10" x14ac:dyDescent="0.25">
      <c r="A159" t="s">
        <v>188</v>
      </c>
      <c r="B159" t="s">
        <v>7</v>
      </c>
      <c r="C159" s="8">
        <v>1697</v>
      </c>
      <c r="D159" s="6">
        <v>177655.11619999999</v>
      </c>
      <c r="E159" s="6">
        <v>88827.56</v>
      </c>
      <c r="F159" s="6">
        <v>88827.556199999992</v>
      </c>
      <c r="G159" s="6">
        <v>330694.54119643616</v>
      </c>
      <c r="H159" s="6">
        <v>165347.26999999999</v>
      </c>
      <c r="I159" s="6">
        <v>165347.27119643617</v>
      </c>
      <c r="J159" s="6">
        <v>508349.65739643615</v>
      </c>
    </row>
    <row r="160" spans="1:10" x14ac:dyDescent="0.25">
      <c r="A160" t="s">
        <v>189</v>
      </c>
      <c r="B160" t="s">
        <v>12</v>
      </c>
      <c r="C160" s="8">
        <v>814</v>
      </c>
      <c r="D160" s="6">
        <v>85215.830700000006</v>
      </c>
      <c r="E160" s="6">
        <v>42607.92</v>
      </c>
      <c r="F160" s="6">
        <v>42607.910700000008</v>
      </c>
      <c r="G160" s="6">
        <v>158109.96489288181</v>
      </c>
      <c r="H160" s="6">
        <v>79054.98</v>
      </c>
      <c r="I160" s="6">
        <v>79054.98489288181</v>
      </c>
      <c r="J160" s="6">
        <v>243325.7955928818</v>
      </c>
    </row>
    <row r="161" spans="1:10" x14ac:dyDescent="0.25">
      <c r="A161" t="s">
        <v>190</v>
      </c>
      <c r="B161" t="s">
        <v>15</v>
      </c>
      <c r="C161" s="8">
        <v>573</v>
      </c>
      <c r="D161" s="6">
        <v>59986.082300000002</v>
      </c>
      <c r="E161" s="6">
        <v>29993.040000000001</v>
      </c>
      <c r="F161" s="6">
        <v>29993.042300000001</v>
      </c>
      <c r="G161" s="6">
        <v>111298.52646373489</v>
      </c>
      <c r="H161" s="6">
        <v>55649.26</v>
      </c>
      <c r="I161" s="6">
        <v>55649.266463734886</v>
      </c>
      <c r="J161" s="6">
        <v>171284.6087637349</v>
      </c>
    </row>
    <row r="162" spans="1:10" x14ac:dyDescent="0.25">
      <c r="A162" t="s">
        <v>191</v>
      </c>
      <c r="B162" t="s">
        <v>17</v>
      </c>
      <c r="C162" s="8">
        <v>6522</v>
      </c>
      <c r="D162" s="6">
        <v>682773.52280000004</v>
      </c>
      <c r="E162" s="6">
        <v>341386.76</v>
      </c>
      <c r="F162" s="6">
        <v>341386.76280000003</v>
      </c>
      <c r="G162" s="6">
        <v>1266822.0960468422</v>
      </c>
      <c r="H162" s="6">
        <v>633411.05000000005</v>
      </c>
      <c r="I162" s="6">
        <v>633411.04604684212</v>
      </c>
      <c r="J162" s="6">
        <v>1949595.6188468421</v>
      </c>
    </row>
    <row r="163" spans="1:10" x14ac:dyDescent="0.25">
      <c r="A163" t="s">
        <v>192</v>
      </c>
      <c r="B163" t="s">
        <v>10</v>
      </c>
      <c r="C163" s="8">
        <v>158</v>
      </c>
      <c r="D163" s="6">
        <v>16540.6649</v>
      </c>
      <c r="E163" s="6">
        <v>8270.33</v>
      </c>
      <c r="F163" s="6">
        <v>8270.3348999999998</v>
      </c>
      <c r="G163" s="6">
        <v>31001.537125061463</v>
      </c>
      <c r="H163" s="6">
        <v>15500.77</v>
      </c>
      <c r="I163" s="6">
        <v>15500.767125061462</v>
      </c>
      <c r="J163" s="6">
        <v>47542.202025061459</v>
      </c>
    </row>
    <row r="164" spans="1:10" x14ac:dyDescent="0.25">
      <c r="A164" t="s">
        <v>193</v>
      </c>
      <c r="B164" t="s">
        <v>19</v>
      </c>
      <c r="C164" s="8">
        <v>3409</v>
      </c>
      <c r="D164" s="6">
        <v>356880.54879999999</v>
      </c>
      <c r="E164" s="6">
        <v>178440.27</v>
      </c>
      <c r="F164" s="6">
        <v>178440.2788</v>
      </c>
      <c r="G164" s="6">
        <v>662158.28578693105</v>
      </c>
      <c r="H164" s="6">
        <v>331079.14</v>
      </c>
      <c r="I164" s="6">
        <v>331079.14578693104</v>
      </c>
      <c r="J164" s="6">
        <v>1019038.834586931</v>
      </c>
    </row>
    <row r="165" spans="1:10" x14ac:dyDescent="0.25">
      <c r="A165" t="s">
        <v>194</v>
      </c>
      <c r="B165" t="s">
        <v>7</v>
      </c>
      <c r="C165" s="8">
        <v>131</v>
      </c>
      <c r="D165" s="6">
        <v>13714.095600000001</v>
      </c>
      <c r="E165" s="6">
        <v>6857.05</v>
      </c>
      <c r="F165" s="6">
        <v>6857.0456000000004</v>
      </c>
      <c r="G165" s="6">
        <v>25527.981671616461</v>
      </c>
      <c r="H165" s="6">
        <v>12763.99</v>
      </c>
      <c r="I165" s="6">
        <v>12763.991671616461</v>
      </c>
      <c r="J165" s="6">
        <v>39242.077271616465</v>
      </c>
    </row>
    <row r="166" spans="1:10" x14ac:dyDescent="0.25">
      <c r="A166" t="s">
        <v>195</v>
      </c>
      <c r="B166" t="s">
        <v>14</v>
      </c>
      <c r="C166" s="8">
        <v>1113</v>
      </c>
      <c r="D166" s="6">
        <v>116517.4687</v>
      </c>
      <c r="E166" s="6">
        <v>58258.73</v>
      </c>
      <c r="F166" s="6">
        <v>58258.738699999994</v>
      </c>
      <c r="G166" s="6">
        <v>216187.19077945454</v>
      </c>
      <c r="H166" s="6">
        <v>108093.6</v>
      </c>
      <c r="I166" s="6">
        <v>108093.59077945453</v>
      </c>
      <c r="J166" s="6">
        <v>332704.65947945451</v>
      </c>
    </row>
    <row r="167" spans="1:10" x14ac:dyDescent="0.25">
      <c r="A167" t="s">
        <v>196</v>
      </c>
      <c r="B167" t="s">
        <v>15</v>
      </c>
      <c r="C167" s="8">
        <v>725</v>
      </c>
      <c r="D167" s="6">
        <v>75898.620699999999</v>
      </c>
      <c r="E167" s="6">
        <v>37949.31</v>
      </c>
      <c r="F167" s="6">
        <v>37949.310700000002</v>
      </c>
      <c r="G167" s="6">
        <v>140822.74290786698</v>
      </c>
      <c r="H167" s="6">
        <v>70411.37</v>
      </c>
      <c r="I167" s="6">
        <v>70411.372907866986</v>
      </c>
      <c r="J167" s="6">
        <v>216721.36360786698</v>
      </c>
    </row>
    <row r="168" spans="1:10" x14ac:dyDescent="0.25">
      <c r="A168" t="s">
        <v>197</v>
      </c>
      <c r="B168" t="s">
        <v>6</v>
      </c>
      <c r="C168" s="8">
        <v>1215</v>
      </c>
      <c r="D168" s="6">
        <v>127195.6195</v>
      </c>
      <c r="E168" s="6">
        <v>63597.81</v>
      </c>
      <c r="F168" s="6">
        <v>63597.809500000003</v>
      </c>
      <c r="G168" s="6">
        <v>235999.50281425891</v>
      </c>
      <c r="H168" s="6">
        <v>117999.75</v>
      </c>
      <c r="I168" s="6">
        <v>117999.75281425891</v>
      </c>
      <c r="J168" s="6">
        <v>363195.12231425894</v>
      </c>
    </row>
    <row r="169" spans="1:10" x14ac:dyDescent="0.25">
      <c r="A169" t="s">
        <v>198</v>
      </c>
      <c r="B169" t="s">
        <v>6</v>
      </c>
      <c r="C169" s="8">
        <v>707</v>
      </c>
      <c r="D169" s="6">
        <v>74014.241099999999</v>
      </c>
      <c r="E169" s="6">
        <v>37007.120000000003</v>
      </c>
      <c r="F169" s="6">
        <v>37007.121099999997</v>
      </c>
      <c r="G169" s="6">
        <v>137326.45966228892</v>
      </c>
      <c r="H169" s="6">
        <v>68663.23</v>
      </c>
      <c r="I169" s="6">
        <v>68663.229662288926</v>
      </c>
      <c r="J169" s="6">
        <v>211340.70076228894</v>
      </c>
    </row>
    <row r="170" spans="1:10" x14ac:dyDescent="0.25">
      <c r="A170" t="s">
        <v>199</v>
      </c>
      <c r="B170" t="s">
        <v>16</v>
      </c>
      <c r="C170" s="8">
        <v>1371</v>
      </c>
      <c r="D170" s="6">
        <v>143526.90890000001</v>
      </c>
      <c r="E170" s="6">
        <v>71763.45</v>
      </c>
      <c r="F170" s="6">
        <v>71763.458900000012</v>
      </c>
      <c r="G170" s="6">
        <v>266300.68773521681</v>
      </c>
      <c r="H170" s="6">
        <v>133150.34</v>
      </c>
      <c r="I170" s="6">
        <v>133150.34773521681</v>
      </c>
      <c r="J170" s="6">
        <v>409827.59663521685</v>
      </c>
    </row>
    <row r="171" spans="1:10" x14ac:dyDescent="0.25">
      <c r="A171" t="s">
        <v>200</v>
      </c>
      <c r="B171" t="s">
        <v>8</v>
      </c>
      <c r="C171" s="8">
        <v>716</v>
      </c>
      <c r="D171" s="6">
        <v>74956.430900000007</v>
      </c>
      <c r="E171" s="6">
        <v>37478.22</v>
      </c>
      <c r="F171" s="6">
        <v>37478.210900000005</v>
      </c>
      <c r="G171" s="6">
        <v>139074.61487680458</v>
      </c>
      <c r="H171" s="6">
        <v>69537.31</v>
      </c>
      <c r="I171" s="6">
        <v>69537.304876804585</v>
      </c>
      <c r="J171" s="6">
        <v>214031.04577680459</v>
      </c>
    </row>
    <row r="172" spans="1:10" x14ac:dyDescent="0.25">
      <c r="A172" t="s">
        <v>201</v>
      </c>
      <c r="B172" t="s">
        <v>19</v>
      </c>
      <c r="C172" s="8">
        <v>123</v>
      </c>
      <c r="D172" s="6">
        <v>12876.5936</v>
      </c>
      <c r="E172" s="6">
        <v>6438.3</v>
      </c>
      <c r="F172" s="6">
        <v>6438.2936</v>
      </c>
      <c r="G172" s="6">
        <v>23891.308052740547</v>
      </c>
      <c r="H172" s="6">
        <v>11945.65</v>
      </c>
      <c r="I172" s="6">
        <v>11945.658052740548</v>
      </c>
      <c r="J172" s="6">
        <v>36767.901652740547</v>
      </c>
    </row>
    <row r="173" spans="1:10" x14ac:dyDescent="0.25">
      <c r="A173" t="s">
        <v>202</v>
      </c>
      <c r="B173" t="s">
        <v>7</v>
      </c>
      <c r="C173" s="8">
        <v>355</v>
      </c>
      <c r="D173" s="6">
        <v>37164.152199999997</v>
      </c>
      <c r="E173" s="6">
        <v>18582.080000000002</v>
      </c>
      <c r="F173" s="6">
        <v>18582.072199999995</v>
      </c>
      <c r="G173" s="6">
        <v>69178.881629189651</v>
      </c>
      <c r="H173" s="6">
        <v>34589.440000000002</v>
      </c>
      <c r="I173" s="6">
        <v>34589.441629189649</v>
      </c>
      <c r="J173" s="6">
        <v>106343.03382918965</v>
      </c>
    </row>
    <row r="174" spans="1:10" x14ac:dyDescent="0.25">
      <c r="A174" t="s">
        <v>203</v>
      </c>
      <c r="B174" t="s">
        <v>16</v>
      </c>
      <c r="C174" s="8">
        <v>553</v>
      </c>
      <c r="D174" s="6">
        <v>57892.3272</v>
      </c>
      <c r="E174" s="6">
        <v>28946.16</v>
      </c>
      <c r="F174" s="6">
        <v>28946.1672</v>
      </c>
      <c r="G174" s="6">
        <v>107413.77120173222</v>
      </c>
      <c r="H174" s="6">
        <v>53706.89</v>
      </c>
      <c r="I174" s="6">
        <v>53706.88120173222</v>
      </c>
      <c r="J174" s="6">
        <v>165306.09840173222</v>
      </c>
    </row>
    <row r="175" spans="1:10" x14ac:dyDescent="0.25">
      <c r="A175" t="s">
        <v>204</v>
      </c>
      <c r="B175" t="s">
        <v>16</v>
      </c>
      <c r="C175" s="8">
        <v>2787</v>
      </c>
      <c r="D175" s="6">
        <v>291764.76659999997</v>
      </c>
      <c r="E175" s="6">
        <v>145882.38</v>
      </c>
      <c r="F175" s="6">
        <v>145882.38659999997</v>
      </c>
      <c r="G175" s="6">
        <v>541342.09826261795</v>
      </c>
      <c r="H175" s="6">
        <v>270671.05</v>
      </c>
      <c r="I175" s="6">
        <v>270671.04826261796</v>
      </c>
      <c r="J175" s="6">
        <v>833106.86486261792</v>
      </c>
    </row>
    <row r="176" spans="1:10" x14ac:dyDescent="0.25">
      <c r="A176" t="s">
        <v>205</v>
      </c>
      <c r="B176" t="s">
        <v>17</v>
      </c>
      <c r="C176" s="8">
        <v>1262</v>
      </c>
      <c r="D176" s="6">
        <v>132115.94380000001</v>
      </c>
      <c r="E176" s="6">
        <v>66057.97</v>
      </c>
      <c r="F176" s="6">
        <v>66057.973800000007</v>
      </c>
      <c r="G176" s="6">
        <v>245128.71591706757</v>
      </c>
      <c r="H176" s="6">
        <v>122564.36</v>
      </c>
      <c r="I176" s="6">
        <v>122564.35591706757</v>
      </c>
      <c r="J176" s="6">
        <v>377244.65971706761</v>
      </c>
    </row>
    <row r="177" spans="1:10" x14ac:dyDescent="0.25">
      <c r="A177" t="s">
        <v>206</v>
      </c>
      <c r="B177" t="s">
        <v>19</v>
      </c>
      <c r="C177" s="8">
        <v>600</v>
      </c>
      <c r="D177" s="6">
        <v>62812.651599999997</v>
      </c>
      <c r="E177" s="6">
        <v>31406.33</v>
      </c>
      <c r="F177" s="6">
        <v>31406.321599999996</v>
      </c>
      <c r="G177" s="6">
        <v>116542.9661109295</v>
      </c>
      <c r="H177" s="6">
        <v>58271.48</v>
      </c>
      <c r="I177" s="6">
        <v>58271.486110929494</v>
      </c>
      <c r="J177" s="6">
        <v>179355.61771092948</v>
      </c>
    </row>
    <row r="178" spans="1:10" x14ac:dyDescent="0.25">
      <c r="A178" t="s">
        <v>207</v>
      </c>
      <c r="B178" t="s">
        <v>19</v>
      </c>
      <c r="C178" s="8">
        <v>853</v>
      </c>
      <c r="D178" s="6">
        <v>89298.653000000006</v>
      </c>
      <c r="E178" s="6">
        <v>44649.33</v>
      </c>
      <c r="F178" s="6">
        <v>44649.323000000004</v>
      </c>
      <c r="G178" s="6">
        <v>165685.25015437143</v>
      </c>
      <c r="H178" s="6">
        <v>82842.63</v>
      </c>
      <c r="I178" s="6">
        <v>82842.620154371427</v>
      </c>
      <c r="J178" s="6">
        <v>254983.90315437142</v>
      </c>
    </row>
    <row r="179" spans="1:10" x14ac:dyDescent="0.25">
      <c r="A179" t="s">
        <v>208</v>
      </c>
      <c r="B179" t="s">
        <v>16</v>
      </c>
      <c r="C179" s="8">
        <v>1704</v>
      </c>
      <c r="D179" s="6">
        <v>178387.93049999999</v>
      </c>
      <c r="E179" s="6">
        <v>89193.97</v>
      </c>
      <c r="F179" s="6">
        <v>89193.960499999986</v>
      </c>
      <c r="G179" s="6">
        <v>330982.03639738105</v>
      </c>
      <c r="H179" s="6">
        <v>165491.01999999999</v>
      </c>
      <c r="I179" s="6">
        <v>165491.01639738106</v>
      </c>
      <c r="J179" s="6">
        <v>509369.966897381</v>
      </c>
    </row>
    <row r="180" spans="1:10" x14ac:dyDescent="0.25">
      <c r="A180" t="s">
        <v>209</v>
      </c>
      <c r="B180" t="s">
        <v>16</v>
      </c>
      <c r="C180" s="8">
        <v>1549</v>
      </c>
      <c r="D180" s="6">
        <v>162161.32879999999</v>
      </c>
      <c r="E180" s="6">
        <v>81080.66</v>
      </c>
      <c r="F180" s="6">
        <v>81080.668799999985</v>
      </c>
      <c r="G180" s="6">
        <v>300875.1023354127</v>
      </c>
      <c r="H180" s="6">
        <v>150437.54999999999</v>
      </c>
      <c r="I180" s="6">
        <v>150437.55233541271</v>
      </c>
      <c r="J180" s="6">
        <v>463036.43113541265</v>
      </c>
    </row>
    <row r="181" spans="1:10" x14ac:dyDescent="0.25">
      <c r="A181" t="s">
        <v>210</v>
      </c>
      <c r="B181" t="s">
        <v>7</v>
      </c>
      <c r="C181" s="8">
        <v>3400</v>
      </c>
      <c r="D181" s="6">
        <v>355938.359</v>
      </c>
      <c r="E181" s="6">
        <v>177969.18</v>
      </c>
      <c r="F181" s="6">
        <v>177969.179</v>
      </c>
      <c r="G181" s="6">
        <v>662558.30292745016</v>
      </c>
      <c r="H181" s="6">
        <v>331279.15000000002</v>
      </c>
      <c r="I181" s="6">
        <v>331279.15292745014</v>
      </c>
      <c r="J181" s="6">
        <v>1018496.6619274502</v>
      </c>
    </row>
    <row r="182" spans="1:10" x14ac:dyDescent="0.25">
      <c r="A182" t="s">
        <v>211</v>
      </c>
      <c r="B182" t="s">
        <v>16</v>
      </c>
      <c r="C182" s="8">
        <v>1595</v>
      </c>
      <c r="D182" s="6">
        <v>166976.96549999999</v>
      </c>
      <c r="E182" s="6">
        <v>83488.479999999996</v>
      </c>
      <c r="F182" s="6">
        <v>83488.485499999995</v>
      </c>
      <c r="G182" s="6">
        <v>309810.06341186783</v>
      </c>
      <c r="H182" s="6">
        <v>154905.03</v>
      </c>
      <c r="I182" s="6">
        <v>154905.03341186783</v>
      </c>
      <c r="J182" s="6">
        <v>476787.02891186782</v>
      </c>
    </row>
    <row r="183" spans="1:10" x14ac:dyDescent="0.25">
      <c r="A183" t="s">
        <v>212</v>
      </c>
      <c r="B183" t="s">
        <v>18</v>
      </c>
      <c r="C183" s="8">
        <v>2456</v>
      </c>
      <c r="D183" s="6">
        <v>257113.12049999999</v>
      </c>
      <c r="E183" s="6">
        <v>128556.56</v>
      </c>
      <c r="F183" s="6">
        <v>128556.56049999999</v>
      </c>
      <c r="G183" s="6">
        <v>477083.13375494449</v>
      </c>
      <c r="H183" s="6">
        <v>238541.57</v>
      </c>
      <c r="I183" s="6">
        <v>238541.56375494448</v>
      </c>
      <c r="J183" s="6">
        <v>734196.25425494451</v>
      </c>
    </row>
    <row r="184" spans="1:10" x14ac:dyDescent="0.25">
      <c r="A184" t="s">
        <v>213</v>
      </c>
      <c r="B184" t="s">
        <v>14</v>
      </c>
      <c r="C184" s="8">
        <v>4584</v>
      </c>
      <c r="D184" s="6">
        <v>479888.6581</v>
      </c>
      <c r="E184" s="6">
        <v>239944.33</v>
      </c>
      <c r="F184" s="6">
        <v>239944.32810000001</v>
      </c>
      <c r="G184" s="6">
        <v>890388.21431538137</v>
      </c>
      <c r="H184" s="6">
        <v>445194.11</v>
      </c>
      <c r="I184" s="6">
        <v>445194.10431538138</v>
      </c>
      <c r="J184" s="6">
        <v>1370276.8724153815</v>
      </c>
    </row>
    <row r="185" spans="1:10" x14ac:dyDescent="0.25">
      <c r="A185" t="s">
        <v>214</v>
      </c>
      <c r="B185" t="s">
        <v>19</v>
      </c>
      <c r="C185" s="8">
        <v>637</v>
      </c>
      <c r="D185" s="6">
        <v>66686.098400000003</v>
      </c>
      <c r="E185" s="6">
        <v>33343.050000000003</v>
      </c>
      <c r="F185" s="6">
        <v>33343.0484</v>
      </c>
      <c r="G185" s="6">
        <v>123729.78235443681</v>
      </c>
      <c r="H185" s="6">
        <v>61864.89</v>
      </c>
      <c r="I185" s="6">
        <v>61864.892354436815</v>
      </c>
      <c r="J185" s="6">
        <v>190415.88075443683</v>
      </c>
    </row>
    <row r="186" spans="1:10" x14ac:dyDescent="0.25">
      <c r="A186" t="s">
        <v>215</v>
      </c>
      <c r="B186" t="s">
        <v>7</v>
      </c>
      <c r="C186" s="8">
        <v>722</v>
      </c>
      <c r="D186" s="6">
        <v>75584.557400000005</v>
      </c>
      <c r="E186" s="6">
        <v>37792.28</v>
      </c>
      <c r="F186" s="6">
        <v>37792.277400000006</v>
      </c>
      <c r="G186" s="6">
        <v>140696.204327535</v>
      </c>
      <c r="H186" s="6">
        <v>70348.100000000006</v>
      </c>
      <c r="I186" s="6">
        <v>70348.104327534995</v>
      </c>
      <c r="J186" s="6">
        <v>216280.76172753499</v>
      </c>
    </row>
    <row r="187" spans="1:10" x14ac:dyDescent="0.25">
      <c r="A187" t="s">
        <v>216</v>
      </c>
      <c r="B187" t="s">
        <v>11</v>
      </c>
      <c r="C187" s="8">
        <v>2296</v>
      </c>
      <c r="D187" s="6">
        <v>240363.08009999999</v>
      </c>
      <c r="E187" s="6">
        <v>120181.54</v>
      </c>
      <c r="F187" s="6">
        <v>120181.5401</v>
      </c>
      <c r="G187" s="6">
        <v>445971.06724424113</v>
      </c>
      <c r="H187" s="6">
        <v>222985.53</v>
      </c>
      <c r="I187" s="6">
        <v>222985.53724424113</v>
      </c>
      <c r="J187" s="6">
        <v>686334.14734424115</v>
      </c>
    </row>
    <row r="188" spans="1:10" x14ac:dyDescent="0.25">
      <c r="A188" t="s">
        <v>217</v>
      </c>
      <c r="B188" t="s">
        <v>9</v>
      </c>
      <c r="C188" s="8">
        <v>4119</v>
      </c>
      <c r="D188" s="6">
        <v>431208.85310000001</v>
      </c>
      <c r="E188" s="6">
        <v>215604.43</v>
      </c>
      <c r="F188" s="6">
        <v>215604.42310000001</v>
      </c>
      <c r="G188" s="6">
        <v>800218.94322200026</v>
      </c>
      <c r="H188" s="6">
        <v>400109.47</v>
      </c>
      <c r="I188" s="6">
        <v>400109.47322200029</v>
      </c>
      <c r="J188" s="6">
        <v>1231427.7963220002</v>
      </c>
    </row>
    <row r="189" spans="1:10" x14ac:dyDescent="0.25">
      <c r="A189" t="s">
        <v>218</v>
      </c>
      <c r="B189" t="s">
        <v>6</v>
      </c>
      <c r="C189" s="8">
        <v>569</v>
      </c>
      <c r="D189" s="6">
        <v>59567.331299999998</v>
      </c>
      <c r="E189" s="6">
        <v>29783.67</v>
      </c>
      <c r="F189" s="6">
        <v>29783.6613</v>
      </c>
      <c r="G189" s="6">
        <v>110521.57786116323</v>
      </c>
      <c r="H189" s="6">
        <v>55260.79</v>
      </c>
      <c r="I189" s="6">
        <v>55260.787861163226</v>
      </c>
      <c r="J189" s="6">
        <v>170088.90916116323</v>
      </c>
    </row>
    <row r="190" spans="1:10" x14ac:dyDescent="0.25">
      <c r="A190" t="s">
        <v>219</v>
      </c>
      <c r="B190" t="s">
        <v>19</v>
      </c>
      <c r="C190" s="8">
        <v>1088</v>
      </c>
      <c r="D190" s="6">
        <v>113900.2749</v>
      </c>
      <c r="E190" s="6">
        <v>56950.14</v>
      </c>
      <c r="F190" s="6">
        <v>56950.134900000005</v>
      </c>
      <c r="G190" s="6">
        <v>211331.24521448548</v>
      </c>
      <c r="H190" s="6">
        <v>105665.62</v>
      </c>
      <c r="I190" s="6">
        <v>105665.62521448548</v>
      </c>
      <c r="J190" s="6">
        <v>325231.52011448547</v>
      </c>
    </row>
    <row r="191" spans="1:10" x14ac:dyDescent="0.25">
      <c r="A191" t="s">
        <v>220</v>
      </c>
      <c r="B191" t="s">
        <v>18</v>
      </c>
      <c r="C191" s="8">
        <v>1477</v>
      </c>
      <c r="D191" s="6">
        <v>154623.8107</v>
      </c>
      <c r="E191" s="6">
        <v>77311.91</v>
      </c>
      <c r="F191" s="6">
        <v>77311.900699999998</v>
      </c>
      <c r="G191" s="6">
        <v>286910.33735995647</v>
      </c>
      <c r="H191" s="6">
        <v>143455.17000000001</v>
      </c>
      <c r="I191" s="6">
        <v>143455.16735995645</v>
      </c>
      <c r="J191" s="6">
        <v>441534.1480599565</v>
      </c>
    </row>
    <row r="192" spans="1:10" x14ac:dyDescent="0.25">
      <c r="A192" t="s">
        <v>221</v>
      </c>
      <c r="B192" t="s">
        <v>17</v>
      </c>
      <c r="C192" s="8">
        <v>709</v>
      </c>
      <c r="D192" s="6">
        <v>74223.616599999994</v>
      </c>
      <c r="E192" s="6">
        <v>37111.81</v>
      </c>
      <c r="F192" s="6">
        <v>37111.806599999996</v>
      </c>
      <c r="G192" s="6">
        <v>137714.94420380422</v>
      </c>
      <c r="H192" s="6">
        <v>68857.47</v>
      </c>
      <c r="I192" s="6">
        <v>68857.474203804217</v>
      </c>
      <c r="J192" s="6">
        <v>211938.5608038042</v>
      </c>
    </row>
    <row r="193" spans="1:10" x14ac:dyDescent="0.25">
      <c r="A193" t="s">
        <v>222</v>
      </c>
      <c r="B193" t="s">
        <v>19</v>
      </c>
      <c r="C193" s="8">
        <v>2871</v>
      </c>
      <c r="D193" s="6">
        <v>300558.53779999999</v>
      </c>
      <c r="E193" s="6">
        <v>150279.26999999999</v>
      </c>
      <c r="F193" s="6">
        <v>150279.2678</v>
      </c>
      <c r="G193" s="6">
        <v>557658.09284079762</v>
      </c>
      <c r="H193" s="6">
        <v>278829.05</v>
      </c>
      <c r="I193" s="6">
        <v>278829.04284079763</v>
      </c>
      <c r="J193" s="6">
        <v>858216.63064079755</v>
      </c>
    </row>
    <row r="194" spans="1:10" x14ac:dyDescent="0.25">
      <c r="A194" t="s">
        <v>223</v>
      </c>
      <c r="B194" t="s">
        <v>7</v>
      </c>
      <c r="C194" s="8">
        <v>682</v>
      </c>
      <c r="D194" s="6">
        <v>71397.047300000006</v>
      </c>
      <c r="E194" s="6">
        <v>35698.519999999997</v>
      </c>
      <c r="F194" s="6">
        <v>35698.527300000009</v>
      </c>
      <c r="G194" s="6">
        <v>132901.40076368264</v>
      </c>
      <c r="H194" s="6">
        <v>66450.7</v>
      </c>
      <c r="I194" s="6">
        <v>66450.700763682646</v>
      </c>
      <c r="J194" s="6">
        <v>204298.44806368265</v>
      </c>
    </row>
    <row r="195" spans="1:10" x14ac:dyDescent="0.25">
      <c r="A195" t="s">
        <v>224</v>
      </c>
      <c r="B195" t="s">
        <v>16</v>
      </c>
      <c r="C195" s="8">
        <v>15074</v>
      </c>
      <c r="D195" s="6">
        <v>1578063.1834</v>
      </c>
      <c r="E195" s="6">
        <v>789031.59</v>
      </c>
      <c r="F195" s="6">
        <v>789031.59340000001</v>
      </c>
      <c r="G195" s="6">
        <v>2927947.8970974893</v>
      </c>
      <c r="H195" s="6">
        <v>1463973.95</v>
      </c>
      <c r="I195" s="6">
        <v>1463973.9470974894</v>
      </c>
      <c r="J195" s="6">
        <v>4506011.0804974893</v>
      </c>
    </row>
    <row r="196" spans="1:10" x14ac:dyDescent="0.25">
      <c r="A196" t="s">
        <v>225</v>
      </c>
      <c r="B196" t="s">
        <v>16</v>
      </c>
      <c r="C196" s="8">
        <v>4114</v>
      </c>
      <c r="D196" s="6">
        <v>430685.41440000001</v>
      </c>
      <c r="E196" s="6">
        <v>215342.71</v>
      </c>
      <c r="F196" s="6">
        <v>215342.70440000002</v>
      </c>
      <c r="G196" s="6">
        <v>799096.30148992105</v>
      </c>
      <c r="H196" s="6">
        <v>399548.15</v>
      </c>
      <c r="I196" s="6">
        <v>399548.15148992103</v>
      </c>
      <c r="J196" s="6">
        <v>1229781.7158899209</v>
      </c>
    </row>
    <row r="197" spans="1:10" x14ac:dyDescent="0.25">
      <c r="A197" t="s">
        <v>226</v>
      </c>
      <c r="B197" t="s">
        <v>8</v>
      </c>
      <c r="C197" s="8">
        <v>1101</v>
      </c>
      <c r="D197" s="6">
        <v>115261.2157</v>
      </c>
      <c r="E197" s="6">
        <v>57630.61</v>
      </c>
      <c r="F197" s="6">
        <v>57630.6057</v>
      </c>
      <c r="G197" s="6">
        <v>213856.3561164272</v>
      </c>
      <c r="H197" s="6">
        <v>106928.18</v>
      </c>
      <c r="I197" s="6">
        <v>106928.1761164272</v>
      </c>
      <c r="J197" s="6">
        <v>329117.57181642717</v>
      </c>
    </row>
    <row r="198" spans="1:10" x14ac:dyDescent="0.25">
      <c r="A198" t="s">
        <v>227</v>
      </c>
      <c r="B198" t="s">
        <v>6</v>
      </c>
      <c r="C198" s="8">
        <v>1107</v>
      </c>
      <c r="D198" s="6">
        <v>115889.3422</v>
      </c>
      <c r="E198" s="6">
        <v>57944.67</v>
      </c>
      <c r="F198" s="6">
        <v>57944.672200000001</v>
      </c>
      <c r="G198" s="6">
        <v>215021.76923076925</v>
      </c>
      <c r="H198" s="6">
        <v>107510.88</v>
      </c>
      <c r="I198" s="6">
        <v>107510.88923076924</v>
      </c>
      <c r="J198" s="6">
        <v>330911.11143076926</v>
      </c>
    </row>
    <row r="199" spans="1:10" x14ac:dyDescent="0.25">
      <c r="A199" t="s">
        <v>228</v>
      </c>
      <c r="B199" t="s">
        <v>7</v>
      </c>
      <c r="C199" s="8">
        <v>381</v>
      </c>
      <c r="D199" s="6">
        <v>39886.033799999997</v>
      </c>
      <c r="E199" s="6">
        <v>19943.02</v>
      </c>
      <c r="F199" s="6">
        <v>19943.013799999997</v>
      </c>
      <c r="G199" s="6">
        <v>74245.503945693679</v>
      </c>
      <c r="H199" s="6">
        <v>37122.75</v>
      </c>
      <c r="I199" s="6">
        <v>37122.753945693679</v>
      </c>
      <c r="J199" s="6">
        <v>114131.53774569367</v>
      </c>
    </row>
    <row r="200" spans="1:10" x14ac:dyDescent="0.25">
      <c r="A200" t="s">
        <v>229</v>
      </c>
      <c r="B200" t="s">
        <v>18</v>
      </c>
      <c r="C200" s="8">
        <v>539</v>
      </c>
      <c r="D200" s="6">
        <v>43537.5</v>
      </c>
      <c r="E200" s="6">
        <v>21768.75</v>
      </c>
      <c r="F200" s="6">
        <v>21768.75</v>
      </c>
      <c r="G200" s="6">
        <v>104701.87666690354</v>
      </c>
      <c r="H200" s="6">
        <v>52350.94</v>
      </c>
      <c r="I200" s="6">
        <v>52350.936666903537</v>
      </c>
      <c r="J200" s="6">
        <v>148239.37666690355</v>
      </c>
    </row>
    <row r="201" spans="1:10" x14ac:dyDescent="0.25">
      <c r="A201" t="s">
        <v>230</v>
      </c>
      <c r="B201" t="s">
        <v>7</v>
      </c>
      <c r="C201" s="8">
        <v>108</v>
      </c>
      <c r="D201" s="6">
        <v>0</v>
      </c>
      <c r="E201" s="6">
        <v>0</v>
      </c>
      <c r="F201" s="6">
        <v>0</v>
      </c>
      <c r="G201" s="6">
        <v>0</v>
      </c>
      <c r="H201" s="6">
        <v>0</v>
      </c>
      <c r="I201" s="6">
        <v>0</v>
      </c>
      <c r="J201" s="6">
        <v>0</v>
      </c>
    </row>
    <row r="202" spans="1:10" x14ac:dyDescent="0.25">
      <c r="A202" t="s">
        <v>231</v>
      </c>
      <c r="B202" t="s">
        <v>7</v>
      </c>
      <c r="C202" s="8">
        <v>3423</v>
      </c>
      <c r="D202" s="6">
        <v>358346.17729999998</v>
      </c>
      <c r="E202" s="6">
        <v>179173.09</v>
      </c>
      <c r="F202" s="6">
        <v>179173.08729999998</v>
      </c>
      <c r="G202" s="6">
        <v>667040.31497666519</v>
      </c>
      <c r="H202" s="6">
        <v>333520.15999999997</v>
      </c>
      <c r="I202" s="6">
        <v>333520.15497666522</v>
      </c>
      <c r="J202" s="6">
        <v>1025386.4922766652</v>
      </c>
    </row>
    <row r="203" spans="1:10" x14ac:dyDescent="0.25">
      <c r="A203" t="s">
        <v>232</v>
      </c>
      <c r="B203" t="s">
        <v>19</v>
      </c>
      <c r="C203" s="8">
        <v>1530</v>
      </c>
      <c r="D203" s="6">
        <v>160172.26149999999</v>
      </c>
      <c r="E203" s="6">
        <v>80086.13</v>
      </c>
      <c r="F203" s="6">
        <v>80086.131499999989</v>
      </c>
      <c r="G203" s="6">
        <v>297184.56358287018</v>
      </c>
      <c r="H203" s="6">
        <v>148592.28</v>
      </c>
      <c r="I203" s="6">
        <v>148592.28358287018</v>
      </c>
      <c r="J203" s="6">
        <v>457356.8250828702</v>
      </c>
    </row>
    <row r="204" spans="1:10" x14ac:dyDescent="0.25">
      <c r="A204" t="s">
        <v>233</v>
      </c>
      <c r="B204" t="s">
        <v>8</v>
      </c>
      <c r="C204" s="8">
        <v>718</v>
      </c>
      <c r="D204" s="6">
        <v>75165.806400000001</v>
      </c>
      <c r="E204" s="6">
        <v>37582.9</v>
      </c>
      <c r="F204" s="6">
        <v>37582.9064</v>
      </c>
      <c r="G204" s="6">
        <v>139463.09145467274</v>
      </c>
      <c r="H204" s="6">
        <v>69731.55</v>
      </c>
      <c r="I204" s="6">
        <v>69731.541454672741</v>
      </c>
      <c r="J204" s="6">
        <v>214628.89785467274</v>
      </c>
    </row>
    <row r="205" spans="1:10" x14ac:dyDescent="0.25">
      <c r="A205" t="s">
        <v>234</v>
      </c>
      <c r="B205" t="s">
        <v>9</v>
      </c>
      <c r="C205" s="8">
        <v>7647</v>
      </c>
      <c r="D205" s="6">
        <v>800547.24450000003</v>
      </c>
      <c r="E205" s="6">
        <v>400273.62</v>
      </c>
      <c r="F205" s="6">
        <v>400273.62450000003</v>
      </c>
      <c r="G205" s="6">
        <v>1485621.3301331964</v>
      </c>
      <c r="H205" s="6">
        <v>742810.67</v>
      </c>
      <c r="I205" s="6">
        <v>742810.66013319639</v>
      </c>
      <c r="J205" s="6">
        <v>2286168.5746331965</v>
      </c>
    </row>
    <row r="206" spans="1:10" x14ac:dyDescent="0.25">
      <c r="A206" t="s">
        <v>235</v>
      </c>
      <c r="B206" t="s">
        <v>11</v>
      </c>
      <c r="C206" s="8">
        <v>2222</v>
      </c>
      <c r="D206" s="6">
        <v>232616.18640000001</v>
      </c>
      <c r="E206" s="6">
        <v>116308.09</v>
      </c>
      <c r="F206" s="6">
        <v>116308.09640000001</v>
      </c>
      <c r="G206" s="6">
        <v>431597.4352860208</v>
      </c>
      <c r="H206" s="6">
        <v>215798.72</v>
      </c>
      <c r="I206" s="6">
        <v>215798.7152860208</v>
      </c>
      <c r="J206" s="6">
        <v>664213.62168602087</v>
      </c>
    </row>
    <row r="207" spans="1:10" x14ac:dyDescent="0.25">
      <c r="A207" t="s">
        <v>236</v>
      </c>
      <c r="B207" t="s">
        <v>6</v>
      </c>
      <c r="C207" s="8">
        <v>1229</v>
      </c>
      <c r="D207" s="6">
        <v>128661.24800000001</v>
      </c>
      <c r="E207" s="6">
        <v>64330.62</v>
      </c>
      <c r="F207" s="6">
        <v>64330.628000000004</v>
      </c>
      <c r="G207" s="6">
        <v>238718.83864915572</v>
      </c>
      <c r="H207" s="6">
        <v>119359.42</v>
      </c>
      <c r="I207" s="6">
        <v>119359.41864915572</v>
      </c>
      <c r="J207" s="6">
        <v>367380.08664915571</v>
      </c>
    </row>
    <row r="208" spans="1:10" x14ac:dyDescent="0.25">
      <c r="A208" t="s">
        <v>237</v>
      </c>
      <c r="B208" t="s">
        <v>16</v>
      </c>
      <c r="C208" s="8">
        <v>983</v>
      </c>
      <c r="D208" s="6">
        <v>102908.0609</v>
      </c>
      <c r="E208" s="6">
        <v>51454.03</v>
      </c>
      <c r="F208" s="6">
        <v>51454.030899999998</v>
      </c>
      <c r="G208" s="6">
        <v>190936.23343816053</v>
      </c>
      <c r="H208" s="6">
        <v>95468.12</v>
      </c>
      <c r="I208" s="6">
        <v>95468.113438160537</v>
      </c>
      <c r="J208" s="6">
        <v>293844.29433816054</v>
      </c>
    </row>
    <row r="209" spans="1:10" x14ac:dyDescent="0.25">
      <c r="A209" t="s">
        <v>238</v>
      </c>
      <c r="B209" t="s">
        <v>9</v>
      </c>
      <c r="C209" s="8">
        <v>19509</v>
      </c>
      <c r="D209" s="6">
        <v>0</v>
      </c>
      <c r="E209" s="6">
        <v>0</v>
      </c>
      <c r="F209" s="6">
        <v>0</v>
      </c>
      <c r="G209" s="6">
        <v>3790112.0085744127</v>
      </c>
      <c r="H209" s="6">
        <v>1895056</v>
      </c>
      <c r="I209" s="6">
        <v>1895056.0085744127</v>
      </c>
      <c r="J209" s="6">
        <v>3790112.0085744127</v>
      </c>
    </row>
    <row r="210" spans="1:10" x14ac:dyDescent="0.25">
      <c r="A210" t="s">
        <v>239</v>
      </c>
      <c r="B210" t="s">
        <v>12</v>
      </c>
      <c r="C210" s="8">
        <v>1655</v>
      </c>
      <c r="D210" s="6">
        <v>173258.23060000001</v>
      </c>
      <c r="E210" s="6">
        <v>86629.119999999995</v>
      </c>
      <c r="F210" s="6">
        <v>86629.110600000015</v>
      </c>
      <c r="G210" s="6">
        <v>321464.36351071182</v>
      </c>
      <c r="H210" s="6">
        <v>160732.18</v>
      </c>
      <c r="I210" s="6">
        <v>160732.18351071182</v>
      </c>
      <c r="J210" s="6">
        <v>494722.59411071183</v>
      </c>
    </row>
    <row r="211" spans="1:10" x14ac:dyDescent="0.25">
      <c r="A211" t="s">
        <v>240</v>
      </c>
      <c r="B211" t="s">
        <v>19</v>
      </c>
      <c r="C211" s="8">
        <v>8908</v>
      </c>
      <c r="D211" s="6">
        <v>932558.50060000003</v>
      </c>
      <c r="E211" s="6">
        <v>466279.25</v>
      </c>
      <c r="F211" s="6">
        <v>466279.25060000003</v>
      </c>
      <c r="G211" s="6">
        <v>1730274.5701936001</v>
      </c>
      <c r="H211" s="6">
        <v>865137.29</v>
      </c>
      <c r="I211" s="6">
        <v>865137.28019360011</v>
      </c>
      <c r="J211" s="6">
        <v>2662833.0707936003</v>
      </c>
    </row>
    <row r="212" spans="1:10" x14ac:dyDescent="0.25">
      <c r="A212" t="s">
        <v>241</v>
      </c>
      <c r="B212" t="s">
        <v>11</v>
      </c>
      <c r="C212" s="8">
        <v>6801</v>
      </c>
      <c r="D212" s="6">
        <v>711981.4057</v>
      </c>
      <c r="E212" s="6">
        <v>355990.7</v>
      </c>
      <c r="F212" s="6">
        <v>355990.70569999999</v>
      </c>
      <c r="G212" s="6">
        <v>1321014.4722683292</v>
      </c>
      <c r="H212" s="6">
        <v>660507.24</v>
      </c>
      <c r="I212" s="6">
        <v>660507.23226832924</v>
      </c>
      <c r="J212" s="6">
        <v>2032995.8779683292</v>
      </c>
    </row>
    <row r="213" spans="1:10" x14ac:dyDescent="0.25">
      <c r="A213" t="s">
        <v>242</v>
      </c>
      <c r="B213" t="s">
        <v>11</v>
      </c>
      <c r="C213" s="8">
        <v>6501</v>
      </c>
      <c r="D213" s="6">
        <v>680575.07990000001</v>
      </c>
      <c r="E213" s="6">
        <v>340287.54</v>
      </c>
      <c r="F213" s="6">
        <v>340287.53990000003</v>
      </c>
      <c r="G213" s="6">
        <v>1262742.9913566252</v>
      </c>
      <c r="H213" s="6">
        <v>631371.5</v>
      </c>
      <c r="I213" s="6">
        <v>631371.49135662522</v>
      </c>
      <c r="J213" s="6">
        <v>1943318.0712566252</v>
      </c>
    </row>
    <row r="214" spans="1:10" x14ac:dyDescent="0.25">
      <c r="A214" t="s">
        <v>243</v>
      </c>
      <c r="B214" t="s">
        <v>9</v>
      </c>
      <c r="C214" s="8">
        <v>731</v>
      </c>
      <c r="D214" s="6">
        <v>76526.747199999998</v>
      </c>
      <c r="E214" s="6">
        <v>38263.370000000003</v>
      </c>
      <c r="F214" s="6">
        <v>38263.377199999995</v>
      </c>
      <c r="G214" s="6">
        <v>142015.06372791508</v>
      </c>
      <c r="H214" s="6">
        <v>71007.53</v>
      </c>
      <c r="I214" s="6">
        <v>71007.533727915084</v>
      </c>
      <c r="J214" s="6">
        <v>218541.8109279151</v>
      </c>
    </row>
    <row r="215" spans="1:10" x14ac:dyDescent="0.25">
      <c r="A215" t="s">
        <v>244</v>
      </c>
      <c r="B215" t="s">
        <v>8</v>
      </c>
      <c r="C215" s="8">
        <v>7157</v>
      </c>
      <c r="D215" s="6">
        <v>749250.24569999997</v>
      </c>
      <c r="E215" s="6">
        <v>374625.12</v>
      </c>
      <c r="F215" s="6">
        <v>374625.12569999998</v>
      </c>
      <c r="G215" s="6">
        <v>1390163.4339012436</v>
      </c>
      <c r="H215" s="6">
        <v>695081.72</v>
      </c>
      <c r="I215" s="6">
        <v>695081.71390124364</v>
      </c>
      <c r="J215" s="6">
        <v>2139413.6796012437</v>
      </c>
    </row>
    <row r="216" spans="1:10" x14ac:dyDescent="0.25">
      <c r="A216" t="s">
        <v>245</v>
      </c>
      <c r="B216" t="s">
        <v>7</v>
      </c>
      <c r="C216" s="8">
        <v>809</v>
      </c>
      <c r="D216" s="6">
        <v>84692.391900000002</v>
      </c>
      <c r="E216" s="6">
        <v>42346.2</v>
      </c>
      <c r="F216" s="6">
        <v>42346.191900000005</v>
      </c>
      <c r="G216" s="6">
        <v>157649.90207891387</v>
      </c>
      <c r="H216" s="6">
        <v>78824.95</v>
      </c>
      <c r="I216" s="6">
        <v>78824.952078913877</v>
      </c>
      <c r="J216" s="6">
        <v>242342.29397891386</v>
      </c>
    </row>
    <row r="217" spans="1:10" x14ac:dyDescent="0.25">
      <c r="A217" t="s">
        <v>246</v>
      </c>
      <c r="B217" t="s">
        <v>8</v>
      </c>
      <c r="C217" s="8">
        <v>218</v>
      </c>
      <c r="D217" s="6">
        <v>22821.930100000001</v>
      </c>
      <c r="E217" s="6">
        <v>11410.97</v>
      </c>
      <c r="F217" s="6">
        <v>11410.960100000002</v>
      </c>
      <c r="G217" s="6">
        <v>42343.946987630443</v>
      </c>
      <c r="H217" s="6">
        <v>21171.97</v>
      </c>
      <c r="I217" s="6">
        <v>21171.976987630442</v>
      </c>
      <c r="J217" s="6">
        <v>65165.877087630448</v>
      </c>
    </row>
    <row r="218" spans="1:10" x14ac:dyDescent="0.25">
      <c r="A218" t="s">
        <v>247</v>
      </c>
      <c r="B218" t="s">
        <v>6</v>
      </c>
      <c r="C218" s="8">
        <v>1744</v>
      </c>
      <c r="D218" s="6">
        <v>182575.4406</v>
      </c>
      <c r="E218" s="6">
        <v>91287.72</v>
      </c>
      <c r="F218" s="6">
        <v>91287.720600000001</v>
      </c>
      <c r="G218" s="6">
        <v>338751.5497185741</v>
      </c>
      <c r="H218" s="6">
        <v>169375.77</v>
      </c>
      <c r="I218" s="6">
        <v>169375.77971857411</v>
      </c>
      <c r="J218" s="6">
        <v>521326.99031857413</v>
      </c>
    </row>
    <row r="219" spans="1:10" x14ac:dyDescent="0.25">
      <c r="A219" t="s">
        <v>248</v>
      </c>
      <c r="B219" t="s">
        <v>19</v>
      </c>
      <c r="C219" s="8">
        <v>707</v>
      </c>
      <c r="D219" s="6">
        <v>74014.241099999999</v>
      </c>
      <c r="E219" s="6">
        <v>37007.120000000003</v>
      </c>
      <c r="F219" s="6">
        <v>37007.121099999997</v>
      </c>
      <c r="G219" s="6">
        <v>137326.46173404524</v>
      </c>
      <c r="H219" s="6">
        <v>68663.23</v>
      </c>
      <c r="I219" s="6">
        <v>68663.231734045243</v>
      </c>
      <c r="J219" s="6">
        <v>211340.70283404522</v>
      </c>
    </row>
    <row r="220" spans="1:10" x14ac:dyDescent="0.25">
      <c r="A220" t="s">
        <v>249</v>
      </c>
      <c r="B220" t="s">
        <v>13</v>
      </c>
      <c r="C220" s="8">
        <v>4431</v>
      </c>
      <c r="D220" s="6">
        <v>463871.43199999997</v>
      </c>
      <c r="E220" s="6">
        <v>231935.72</v>
      </c>
      <c r="F220" s="6">
        <v>231935.71199999997</v>
      </c>
      <c r="G220" s="6">
        <v>860669.77371658385</v>
      </c>
      <c r="H220" s="6">
        <v>430334.89</v>
      </c>
      <c r="I220" s="6">
        <v>430334.88371658383</v>
      </c>
      <c r="J220" s="6">
        <v>1324541.2057165839</v>
      </c>
    </row>
    <row r="221" spans="1:10" x14ac:dyDescent="0.25">
      <c r="A221" t="s">
        <v>250</v>
      </c>
      <c r="B221" t="s">
        <v>14</v>
      </c>
      <c r="C221" s="8">
        <v>1066</v>
      </c>
      <c r="D221" s="6">
        <v>111597.1443</v>
      </c>
      <c r="E221" s="6">
        <v>55798.57</v>
      </c>
      <c r="F221" s="6">
        <v>55798.5743</v>
      </c>
      <c r="G221" s="6">
        <v>207057.99224698878</v>
      </c>
      <c r="H221" s="6">
        <v>103529</v>
      </c>
      <c r="I221" s="6">
        <v>103528.99224698878</v>
      </c>
      <c r="J221" s="6">
        <v>318655.1365469888</v>
      </c>
    </row>
    <row r="222" spans="1:10" x14ac:dyDescent="0.25">
      <c r="A222" t="s">
        <v>251</v>
      </c>
      <c r="B222" t="s">
        <v>18</v>
      </c>
      <c r="C222" s="8">
        <v>198</v>
      </c>
      <c r="D222" s="6">
        <v>20728.174999999999</v>
      </c>
      <c r="E222" s="6">
        <v>10364.09</v>
      </c>
      <c r="F222" s="6">
        <v>10364.084999999999</v>
      </c>
      <c r="G222" s="6">
        <v>38461.913877638028</v>
      </c>
      <c r="H222" s="6">
        <v>19230.96</v>
      </c>
      <c r="I222" s="6">
        <v>19230.953877638029</v>
      </c>
      <c r="J222" s="6">
        <v>59190.088877638031</v>
      </c>
    </row>
    <row r="223" spans="1:10" x14ac:dyDescent="0.25">
      <c r="A223" t="s">
        <v>252</v>
      </c>
      <c r="B223" t="s">
        <v>16</v>
      </c>
      <c r="C223" s="8">
        <v>540</v>
      </c>
      <c r="D223" s="6">
        <v>56531.386400000003</v>
      </c>
      <c r="E223" s="6">
        <v>28265.69</v>
      </c>
      <c r="F223" s="6">
        <v>28265.696400000004</v>
      </c>
      <c r="G223" s="6">
        <v>104888.6735062123</v>
      </c>
      <c r="H223" s="6">
        <v>52444.34</v>
      </c>
      <c r="I223" s="6">
        <v>52444.333506212308</v>
      </c>
      <c r="J223" s="6">
        <v>161420.05990621232</v>
      </c>
    </row>
    <row r="224" spans="1:10" x14ac:dyDescent="0.25">
      <c r="A224" t="s">
        <v>253</v>
      </c>
      <c r="B224" t="s">
        <v>7</v>
      </c>
      <c r="C224" s="8">
        <v>952</v>
      </c>
      <c r="D224" s="6">
        <v>99662.7405</v>
      </c>
      <c r="E224" s="6">
        <v>49831.37</v>
      </c>
      <c r="F224" s="6">
        <v>49831.370499999997</v>
      </c>
      <c r="G224" s="6">
        <v>185516.32481968604</v>
      </c>
      <c r="H224" s="6">
        <v>92758.16</v>
      </c>
      <c r="I224" s="6">
        <v>92758.164819686033</v>
      </c>
      <c r="J224" s="6">
        <v>285179.06531968602</v>
      </c>
    </row>
    <row r="225" spans="1:10" x14ac:dyDescent="0.25">
      <c r="A225" t="s">
        <v>254</v>
      </c>
      <c r="B225" t="s">
        <v>8</v>
      </c>
      <c r="C225" s="8">
        <v>1005</v>
      </c>
      <c r="D225" s="6">
        <v>105211.1914</v>
      </c>
      <c r="E225" s="6">
        <v>52605.599999999999</v>
      </c>
      <c r="F225" s="6">
        <v>52605.591399999998</v>
      </c>
      <c r="G225" s="6">
        <v>195209.48037875505</v>
      </c>
      <c r="H225" s="6">
        <v>97604.74</v>
      </c>
      <c r="I225" s="6">
        <v>97604.740378755043</v>
      </c>
      <c r="J225" s="6">
        <v>300420.67177875503</v>
      </c>
    </row>
    <row r="226" spans="1:10" x14ac:dyDescent="0.25">
      <c r="A226" t="s">
        <v>255</v>
      </c>
      <c r="B226" t="s">
        <v>11</v>
      </c>
      <c r="C226" s="8">
        <v>4179</v>
      </c>
      <c r="D226" s="6">
        <v>437490.11829999997</v>
      </c>
      <c r="E226" s="6">
        <v>218745.06</v>
      </c>
      <c r="F226" s="6">
        <v>218745.05829999998</v>
      </c>
      <c r="G226" s="6">
        <v>811721.72910003655</v>
      </c>
      <c r="H226" s="6">
        <v>405860.86</v>
      </c>
      <c r="I226" s="6">
        <v>405860.86910003657</v>
      </c>
      <c r="J226" s="6">
        <v>1249211.8474000366</v>
      </c>
    </row>
    <row r="227" spans="1:10" x14ac:dyDescent="0.25">
      <c r="A227" t="s">
        <v>256</v>
      </c>
      <c r="B227" t="s">
        <v>11</v>
      </c>
      <c r="C227" s="8">
        <v>2375</v>
      </c>
      <c r="D227" s="6">
        <v>248633.41250000001</v>
      </c>
      <c r="E227" s="6">
        <v>124316.71</v>
      </c>
      <c r="F227" s="6">
        <v>124316.7025</v>
      </c>
      <c r="G227" s="6">
        <v>461315.89055098983</v>
      </c>
      <c r="H227" s="6">
        <v>230657.95</v>
      </c>
      <c r="I227" s="6">
        <v>230657.94055098982</v>
      </c>
      <c r="J227" s="6">
        <v>709949.30305098987</v>
      </c>
    </row>
    <row r="228" spans="1:10" x14ac:dyDescent="0.25">
      <c r="A228" t="s">
        <v>257</v>
      </c>
      <c r="B228" t="s">
        <v>14</v>
      </c>
      <c r="C228" s="8">
        <v>2531</v>
      </c>
      <c r="D228" s="6">
        <v>264964.70189999999</v>
      </c>
      <c r="E228" s="6">
        <v>132482.35</v>
      </c>
      <c r="F228" s="6">
        <v>132482.35189999998</v>
      </c>
      <c r="G228" s="6">
        <v>491617.05288661225</v>
      </c>
      <c r="H228" s="6">
        <v>245808.53</v>
      </c>
      <c r="I228" s="6">
        <v>245808.52288661225</v>
      </c>
      <c r="J228" s="6">
        <v>756581.75478661223</v>
      </c>
    </row>
    <row r="229" spans="1:10" x14ac:dyDescent="0.25">
      <c r="A229" t="s">
        <v>258</v>
      </c>
      <c r="B229" t="s">
        <v>16</v>
      </c>
      <c r="C229" s="8">
        <v>594</v>
      </c>
      <c r="D229" s="6">
        <v>62184.525099999999</v>
      </c>
      <c r="E229" s="6">
        <v>31092.26</v>
      </c>
      <c r="F229" s="6">
        <v>31092.265100000001</v>
      </c>
      <c r="G229" s="6">
        <v>115377.54085683354</v>
      </c>
      <c r="H229" s="6">
        <v>57688.77</v>
      </c>
      <c r="I229" s="6">
        <v>57688.770856833544</v>
      </c>
      <c r="J229" s="6">
        <v>177562.06595683354</v>
      </c>
    </row>
    <row r="230" spans="1:10" x14ac:dyDescent="0.25">
      <c r="A230" t="s">
        <v>259</v>
      </c>
      <c r="B230" t="s">
        <v>14</v>
      </c>
      <c r="C230" s="8">
        <v>1214</v>
      </c>
      <c r="D230" s="6">
        <v>127090.9317</v>
      </c>
      <c r="E230" s="6">
        <v>63545.47</v>
      </c>
      <c r="F230" s="6">
        <v>63545.4617</v>
      </c>
      <c r="G230" s="6">
        <v>235805.25571092343</v>
      </c>
      <c r="H230" s="6">
        <v>117902.63</v>
      </c>
      <c r="I230" s="6">
        <v>117902.62571092343</v>
      </c>
      <c r="J230" s="6">
        <v>362896.18741092342</v>
      </c>
    </row>
    <row r="231" spans="1:10" x14ac:dyDescent="0.25">
      <c r="A231" t="s">
        <v>260</v>
      </c>
      <c r="B231" t="s">
        <v>18</v>
      </c>
      <c r="C231" s="8">
        <v>1239</v>
      </c>
      <c r="D231" s="6">
        <v>129708.12549999999</v>
      </c>
      <c r="E231" s="6">
        <v>64854.06</v>
      </c>
      <c r="F231" s="6">
        <v>64854.065499999997</v>
      </c>
      <c r="G231" s="6">
        <v>240678.33987067433</v>
      </c>
      <c r="H231" s="6">
        <v>120339.17</v>
      </c>
      <c r="I231" s="6">
        <v>120339.16987067433</v>
      </c>
      <c r="J231" s="6">
        <v>370386.46537067433</v>
      </c>
    </row>
    <row r="232" spans="1:10" x14ac:dyDescent="0.25">
      <c r="A232" t="s">
        <v>261</v>
      </c>
      <c r="B232" t="s">
        <v>15</v>
      </c>
      <c r="C232" s="8">
        <v>968</v>
      </c>
      <c r="D232" s="6">
        <v>101337.74460000001</v>
      </c>
      <c r="E232" s="6">
        <v>50668.87</v>
      </c>
      <c r="F232" s="6">
        <v>50668.874600000003</v>
      </c>
      <c r="G232" s="6">
        <v>188022.6415652624</v>
      </c>
      <c r="H232" s="6">
        <v>94011.32</v>
      </c>
      <c r="I232" s="6">
        <v>94011.321565262391</v>
      </c>
      <c r="J232" s="6">
        <v>289360.38616526243</v>
      </c>
    </row>
    <row r="233" spans="1:10" x14ac:dyDescent="0.25">
      <c r="A233" t="s">
        <v>262</v>
      </c>
      <c r="B233" t="s">
        <v>14</v>
      </c>
      <c r="C233" s="8">
        <v>1334</v>
      </c>
      <c r="D233" s="6">
        <v>139653.462</v>
      </c>
      <c r="E233" s="6">
        <v>69826.73</v>
      </c>
      <c r="F233" s="6">
        <v>69826.732000000004</v>
      </c>
      <c r="G233" s="6">
        <v>259113.84770870832</v>
      </c>
      <c r="H233" s="6">
        <v>129556.92</v>
      </c>
      <c r="I233" s="6">
        <v>129556.92770870832</v>
      </c>
      <c r="J233" s="6">
        <v>398767.30970870832</v>
      </c>
    </row>
    <row r="234" spans="1:10" x14ac:dyDescent="0.25">
      <c r="A234" t="s">
        <v>263</v>
      </c>
      <c r="B234" t="s">
        <v>9</v>
      </c>
      <c r="C234" s="8">
        <v>3086</v>
      </c>
      <c r="D234" s="6">
        <v>323066.40470000001</v>
      </c>
      <c r="E234" s="6">
        <v>161533.20000000001</v>
      </c>
      <c r="F234" s="6">
        <v>161533.2047</v>
      </c>
      <c r="G234" s="6">
        <v>599532.81349431735</v>
      </c>
      <c r="H234" s="6">
        <v>299766.40999999997</v>
      </c>
      <c r="I234" s="6">
        <v>299766.40349431738</v>
      </c>
      <c r="J234" s="6">
        <v>922599.21819431731</v>
      </c>
    </row>
    <row r="235" spans="1:10" x14ac:dyDescent="0.25">
      <c r="A235" t="s">
        <v>264</v>
      </c>
      <c r="B235" t="s">
        <v>6</v>
      </c>
      <c r="C235" s="8">
        <v>2583</v>
      </c>
      <c r="D235" s="6">
        <v>270408.46509999997</v>
      </c>
      <c r="E235" s="6">
        <v>135204.23000000001</v>
      </c>
      <c r="F235" s="6">
        <v>135204.23509999996</v>
      </c>
      <c r="G235" s="6">
        <v>501717.4615384615</v>
      </c>
      <c r="H235" s="6">
        <v>250858.73</v>
      </c>
      <c r="I235" s="6">
        <v>250858.73153846149</v>
      </c>
      <c r="J235" s="6">
        <v>772125.92663846142</v>
      </c>
    </row>
    <row r="236" spans="1:10" x14ac:dyDescent="0.25">
      <c r="A236" t="s">
        <v>265</v>
      </c>
      <c r="B236" t="s">
        <v>18</v>
      </c>
      <c r="C236" s="8">
        <v>2196</v>
      </c>
      <c r="D236" s="6">
        <v>229894.30480000001</v>
      </c>
      <c r="E236" s="6">
        <v>114947.15</v>
      </c>
      <c r="F236" s="6">
        <v>114947.15480000002</v>
      </c>
      <c r="G236" s="6">
        <v>426577.59027925815</v>
      </c>
      <c r="H236" s="6">
        <v>213288.8</v>
      </c>
      <c r="I236" s="6">
        <v>213288.79027925816</v>
      </c>
      <c r="J236" s="6">
        <v>656471.89507925813</v>
      </c>
    </row>
    <row r="237" spans="1:10" x14ac:dyDescent="0.25">
      <c r="A237" t="s">
        <v>266</v>
      </c>
      <c r="B237" t="s">
        <v>14</v>
      </c>
      <c r="C237" s="8">
        <v>746</v>
      </c>
      <c r="D237" s="6">
        <v>78097.063500000004</v>
      </c>
      <c r="E237" s="6">
        <v>39048.53</v>
      </c>
      <c r="F237" s="6">
        <v>39048.533500000005</v>
      </c>
      <c r="G237" s="6">
        <v>144901.74691956252</v>
      </c>
      <c r="H237" s="6">
        <v>72450.87</v>
      </c>
      <c r="I237" s="6">
        <v>72450.876919562521</v>
      </c>
      <c r="J237" s="6">
        <v>222998.81041956251</v>
      </c>
    </row>
    <row r="238" spans="1:10" x14ac:dyDescent="0.25">
      <c r="A238" t="s">
        <v>267</v>
      </c>
      <c r="B238" t="s">
        <v>10</v>
      </c>
      <c r="C238" s="8">
        <v>63</v>
      </c>
      <c r="D238" s="6">
        <v>6595.3284000000003</v>
      </c>
      <c r="E238" s="6">
        <v>3297.66</v>
      </c>
      <c r="F238" s="6">
        <v>3297.6684000000005</v>
      </c>
      <c r="G238" s="6">
        <v>12361.372397967547</v>
      </c>
      <c r="H238" s="6">
        <v>6180.69</v>
      </c>
      <c r="I238" s="6">
        <v>6180.6823979675473</v>
      </c>
      <c r="J238" s="6">
        <v>18956.700797967547</v>
      </c>
    </row>
    <row r="239" spans="1:10" x14ac:dyDescent="0.25">
      <c r="A239" t="s">
        <v>268</v>
      </c>
      <c r="B239" t="s">
        <v>17</v>
      </c>
      <c r="C239" s="8">
        <v>1693</v>
      </c>
      <c r="D239" s="6">
        <v>177236.3652</v>
      </c>
      <c r="E239" s="6">
        <v>88618.18</v>
      </c>
      <c r="F239" s="6">
        <v>88618.185200000007</v>
      </c>
      <c r="G239" s="6">
        <v>328845.41683644644</v>
      </c>
      <c r="H239" s="6">
        <v>164422.71</v>
      </c>
      <c r="I239" s="6">
        <v>164422.70683644645</v>
      </c>
      <c r="J239" s="6">
        <v>506081.78203644644</v>
      </c>
    </row>
    <row r="240" spans="1:10" x14ac:dyDescent="0.25">
      <c r="A240" t="s">
        <v>269</v>
      </c>
      <c r="B240" t="s">
        <v>8</v>
      </c>
      <c r="C240" s="8">
        <v>953</v>
      </c>
      <c r="D240" s="6">
        <v>99767.4283</v>
      </c>
      <c r="E240" s="6">
        <v>49883.71</v>
      </c>
      <c r="F240" s="6">
        <v>49883.7183</v>
      </c>
      <c r="G240" s="6">
        <v>185109.08935418262</v>
      </c>
      <c r="H240" s="6">
        <v>92554.54</v>
      </c>
      <c r="I240" s="6">
        <v>92554.549354182629</v>
      </c>
      <c r="J240" s="6">
        <v>284876.51765418262</v>
      </c>
    </row>
    <row r="241" spans="1:10" x14ac:dyDescent="0.25">
      <c r="A241" t="s">
        <v>270</v>
      </c>
      <c r="B241" t="s">
        <v>16</v>
      </c>
      <c r="C241" s="8">
        <v>1951</v>
      </c>
      <c r="D241" s="6">
        <v>204245.80540000001</v>
      </c>
      <c r="E241" s="6">
        <v>102122.9</v>
      </c>
      <c r="F241" s="6">
        <v>102122.90540000002</v>
      </c>
      <c r="G241" s="6">
        <v>378958.8926122596</v>
      </c>
      <c r="H241" s="6">
        <v>189479.45</v>
      </c>
      <c r="I241" s="6">
        <v>189479.44261225959</v>
      </c>
      <c r="J241" s="6">
        <v>583204.69801225956</v>
      </c>
    </row>
    <row r="242" spans="1:10" x14ac:dyDescent="0.25">
      <c r="A242" t="s">
        <v>271</v>
      </c>
      <c r="B242" t="s">
        <v>6</v>
      </c>
      <c r="C242" s="8">
        <v>463</v>
      </c>
      <c r="D242" s="6">
        <v>48470.429499999998</v>
      </c>
      <c r="E242" s="6">
        <v>24235.21</v>
      </c>
      <c r="F242" s="6">
        <v>24235.219499999999</v>
      </c>
      <c r="G242" s="6">
        <v>89932.320825515955</v>
      </c>
      <c r="H242" s="6">
        <v>44966.16</v>
      </c>
      <c r="I242" s="6">
        <v>44966.160825515952</v>
      </c>
      <c r="J242" s="6">
        <v>138402.75032551595</v>
      </c>
    </row>
    <row r="243" spans="1:10" x14ac:dyDescent="0.25">
      <c r="A243" t="s">
        <v>272</v>
      </c>
      <c r="B243" t="s">
        <v>18</v>
      </c>
      <c r="C243" s="8">
        <v>834</v>
      </c>
      <c r="D243" s="6">
        <v>87309.585699999996</v>
      </c>
      <c r="E243" s="6">
        <v>43654.79</v>
      </c>
      <c r="F243" s="6">
        <v>43654.795699999995</v>
      </c>
      <c r="G243" s="6">
        <v>162006.24330277837</v>
      </c>
      <c r="H243" s="6">
        <v>81003.12</v>
      </c>
      <c r="I243" s="6">
        <v>81003.123302778375</v>
      </c>
      <c r="J243" s="6">
        <v>249315.82900277837</v>
      </c>
    </row>
    <row r="244" spans="1:10" x14ac:dyDescent="0.25">
      <c r="A244" t="s">
        <v>273</v>
      </c>
      <c r="B244" t="s">
        <v>17</v>
      </c>
      <c r="C244" s="8">
        <v>1671</v>
      </c>
      <c r="D244" s="6">
        <v>174933.2347</v>
      </c>
      <c r="E244" s="6">
        <v>87466.62</v>
      </c>
      <c r="F244" s="6">
        <v>87466.614700000006</v>
      </c>
      <c r="G244" s="6">
        <v>324572.17456213938</v>
      </c>
      <c r="H244" s="6">
        <v>162286.09</v>
      </c>
      <c r="I244" s="6">
        <v>162286.08456213938</v>
      </c>
      <c r="J244" s="6">
        <v>499505.40926213935</v>
      </c>
    </row>
    <row r="245" spans="1:10" x14ac:dyDescent="0.25">
      <c r="A245" t="s">
        <v>274</v>
      </c>
      <c r="B245" t="s">
        <v>14</v>
      </c>
      <c r="C245" s="8">
        <v>1010</v>
      </c>
      <c r="D245" s="6">
        <v>105734.6302</v>
      </c>
      <c r="E245" s="6">
        <v>52867.32</v>
      </c>
      <c r="F245" s="6">
        <v>52867.3102</v>
      </c>
      <c r="G245" s="6">
        <v>196180.64931468919</v>
      </c>
      <c r="H245" s="6">
        <v>98090.32</v>
      </c>
      <c r="I245" s="6">
        <v>98090.329314689181</v>
      </c>
      <c r="J245" s="6">
        <v>301915.27951468917</v>
      </c>
    </row>
    <row r="246" spans="1:10" x14ac:dyDescent="0.25">
      <c r="A246" t="s">
        <v>275</v>
      </c>
      <c r="B246" t="s">
        <v>17</v>
      </c>
      <c r="C246" s="8">
        <v>5155</v>
      </c>
      <c r="D246" s="6">
        <v>539665.36490000004</v>
      </c>
      <c r="E246" s="6">
        <v>269832.68</v>
      </c>
      <c r="F246" s="6">
        <v>269832.68490000005</v>
      </c>
      <c r="G246" s="6">
        <v>1001298.3601842182</v>
      </c>
      <c r="H246" s="6">
        <v>500649.18</v>
      </c>
      <c r="I246" s="6">
        <v>500649.18018421816</v>
      </c>
      <c r="J246" s="6">
        <v>1540963.7250842182</v>
      </c>
    </row>
    <row r="247" spans="1:10" x14ac:dyDescent="0.25">
      <c r="A247" t="s">
        <v>276</v>
      </c>
      <c r="B247" t="s">
        <v>8</v>
      </c>
      <c r="C247" s="8">
        <v>1246</v>
      </c>
      <c r="D247" s="6">
        <v>130440.93979999999</v>
      </c>
      <c r="E247" s="6">
        <v>65220.47</v>
      </c>
      <c r="F247" s="6">
        <v>65220.469799999992</v>
      </c>
      <c r="G247" s="6">
        <v>242020.90801186941</v>
      </c>
      <c r="H247" s="6">
        <v>121010.45</v>
      </c>
      <c r="I247" s="6">
        <v>121010.45801186941</v>
      </c>
      <c r="J247" s="6">
        <v>372461.8478118694</v>
      </c>
    </row>
    <row r="248" spans="1:10" x14ac:dyDescent="0.25">
      <c r="A248" t="s">
        <v>277</v>
      </c>
      <c r="B248" t="s">
        <v>13</v>
      </c>
      <c r="C248" s="8">
        <v>706</v>
      </c>
      <c r="D248" s="6">
        <v>73909.553400000004</v>
      </c>
      <c r="E248" s="6">
        <v>36954.78</v>
      </c>
      <c r="F248" s="6">
        <v>36954.773400000005</v>
      </c>
      <c r="G248" s="6">
        <v>137132.21851588992</v>
      </c>
      <c r="H248" s="6">
        <v>68566.11</v>
      </c>
      <c r="I248" s="6">
        <v>68566.108515889922</v>
      </c>
      <c r="J248" s="6">
        <v>211041.77191588993</v>
      </c>
    </row>
    <row r="249" spans="1:10" x14ac:dyDescent="0.25">
      <c r="A249" t="s">
        <v>278</v>
      </c>
      <c r="B249" t="s">
        <v>19</v>
      </c>
      <c r="C249" s="8">
        <v>2613</v>
      </c>
      <c r="D249" s="6">
        <v>273549.09769999998</v>
      </c>
      <c r="E249" s="6">
        <v>136774.54999999999</v>
      </c>
      <c r="F249" s="6">
        <v>136774.5477</v>
      </c>
      <c r="G249" s="6">
        <v>507544.61741309793</v>
      </c>
      <c r="H249" s="6">
        <v>253772.31</v>
      </c>
      <c r="I249" s="6">
        <v>253772.30741309794</v>
      </c>
      <c r="J249" s="6">
        <v>781093.71511309792</v>
      </c>
    </row>
    <row r="250" spans="1:10" x14ac:dyDescent="0.25">
      <c r="A250" t="s">
        <v>279</v>
      </c>
      <c r="B250" t="s">
        <v>14</v>
      </c>
      <c r="C250" s="8">
        <v>383</v>
      </c>
      <c r="D250" s="6">
        <v>40095.409299999999</v>
      </c>
      <c r="E250" s="6">
        <v>20047.7</v>
      </c>
      <c r="F250" s="6">
        <v>20047.709299999999</v>
      </c>
      <c r="G250" s="6">
        <v>74393.256126263324</v>
      </c>
      <c r="H250" s="6">
        <v>37196.629999999997</v>
      </c>
      <c r="I250" s="6">
        <v>37196.626126263327</v>
      </c>
      <c r="J250" s="6">
        <v>114488.66542626332</v>
      </c>
    </row>
    <row r="251" spans="1:10" x14ac:dyDescent="0.25">
      <c r="A251" t="s">
        <v>280</v>
      </c>
      <c r="B251" t="s">
        <v>16</v>
      </c>
      <c r="C251" s="8">
        <v>1154</v>
      </c>
      <c r="D251" s="6">
        <v>120809.6666</v>
      </c>
      <c r="E251" s="6">
        <v>60404.83</v>
      </c>
      <c r="F251" s="6">
        <v>60404.836599999995</v>
      </c>
      <c r="G251" s="6">
        <v>224150.98004846109</v>
      </c>
      <c r="H251" s="6">
        <v>112075.49</v>
      </c>
      <c r="I251" s="6">
        <v>112075.49004846108</v>
      </c>
      <c r="J251" s="6">
        <v>344960.64664846112</v>
      </c>
    </row>
    <row r="252" spans="1:10" x14ac:dyDescent="0.25">
      <c r="A252" t="s">
        <v>281</v>
      </c>
      <c r="B252" t="s">
        <v>8</v>
      </c>
      <c r="C252" s="8">
        <v>328</v>
      </c>
      <c r="D252" s="6">
        <v>34337.582900000001</v>
      </c>
      <c r="E252" s="6">
        <v>17168.79</v>
      </c>
      <c r="F252" s="6">
        <v>17168.7929</v>
      </c>
      <c r="G252" s="6">
        <v>63710.158770379756</v>
      </c>
      <c r="H252" s="6">
        <v>31855.08</v>
      </c>
      <c r="I252" s="6">
        <v>31855.078770379754</v>
      </c>
      <c r="J252" s="6">
        <v>98047.741670379764</v>
      </c>
    </row>
    <row r="253" spans="1:10" x14ac:dyDescent="0.25">
      <c r="A253" t="s">
        <v>282</v>
      </c>
      <c r="B253" t="s">
        <v>14</v>
      </c>
      <c r="C253" s="8">
        <v>680</v>
      </c>
      <c r="D253" s="6">
        <v>71187.671799999996</v>
      </c>
      <c r="E253" s="6">
        <v>35593.839999999997</v>
      </c>
      <c r="F253" s="6">
        <v>35593.8318</v>
      </c>
      <c r="G253" s="6">
        <v>132082.02132078086</v>
      </c>
      <c r="H253" s="6">
        <v>66041.009999999995</v>
      </c>
      <c r="I253" s="6">
        <v>66041.011320780861</v>
      </c>
      <c r="J253" s="6">
        <v>203269.69312078087</v>
      </c>
    </row>
    <row r="254" spans="1:10" x14ac:dyDescent="0.25">
      <c r="A254" t="s">
        <v>283</v>
      </c>
      <c r="B254" t="s">
        <v>16</v>
      </c>
      <c r="C254" s="8">
        <v>247</v>
      </c>
      <c r="D254" s="6">
        <v>25857.874899999999</v>
      </c>
      <c r="E254" s="6">
        <v>12928.94</v>
      </c>
      <c r="F254" s="6">
        <v>12928.934899999998</v>
      </c>
      <c r="G254" s="6">
        <v>47976.856214878593</v>
      </c>
      <c r="H254" s="6">
        <v>23988.43</v>
      </c>
      <c r="I254" s="6">
        <v>23988.426214878593</v>
      </c>
      <c r="J254" s="6">
        <v>73834.731114878596</v>
      </c>
    </row>
    <row r="255" spans="1:10" x14ac:dyDescent="0.25">
      <c r="A255" t="s">
        <v>284</v>
      </c>
      <c r="B255" t="s">
        <v>16</v>
      </c>
      <c r="C255" s="8">
        <v>2150</v>
      </c>
      <c r="D255" s="6">
        <v>225078.66819999999</v>
      </c>
      <c r="E255" s="6">
        <v>112539.33</v>
      </c>
      <c r="F255" s="6">
        <v>112539.33819999998</v>
      </c>
      <c r="G255" s="6">
        <v>417612.3111821416</v>
      </c>
      <c r="H255" s="6">
        <v>208806.16</v>
      </c>
      <c r="I255" s="6">
        <v>208806.15118214159</v>
      </c>
      <c r="J255" s="6">
        <v>642690.97938214161</v>
      </c>
    </row>
    <row r="256" spans="1:10" x14ac:dyDescent="0.25">
      <c r="A256" t="s">
        <v>285</v>
      </c>
      <c r="B256" t="s">
        <v>19</v>
      </c>
      <c r="C256" s="8">
        <v>1043</v>
      </c>
      <c r="D256" s="6">
        <v>109189.326</v>
      </c>
      <c r="E256" s="6">
        <v>54594.66</v>
      </c>
      <c r="F256" s="6">
        <v>54594.665999999997</v>
      </c>
      <c r="G256" s="6">
        <v>202590.52275616577</v>
      </c>
      <c r="H256" s="6">
        <v>101295.26</v>
      </c>
      <c r="I256" s="6">
        <v>101295.26275616577</v>
      </c>
      <c r="J256" s="6">
        <v>311779.84875616577</v>
      </c>
    </row>
    <row r="257" spans="1:10" x14ac:dyDescent="0.25">
      <c r="A257" t="s">
        <v>286</v>
      </c>
      <c r="B257" t="s">
        <v>15</v>
      </c>
      <c r="C257" s="8">
        <v>497</v>
      </c>
      <c r="D257" s="6">
        <v>52029.813099999999</v>
      </c>
      <c r="E257" s="6">
        <v>26014.91</v>
      </c>
      <c r="F257" s="6">
        <v>26014.9031</v>
      </c>
      <c r="G257" s="6">
        <v>96536.418241668827</v>
      </c>
      <c r="H257" s="6">
        <v>48268.21</v>
      </c>
      <c r="I257" s="6">
        <v>48268.208241668828</v>
      </c>
      <c r="J257" s="6">
        <v>148566.23134166881</v>
      </c>
    </row>
    <row r="258" spans="1:10" x14ac:dyDescent="0.25">
      <c r="A258" t="s">
        <v>287</v>
      </c>
      <c r="B258" t="s">
        <v>9</v>
      </c>
      <c r="C258" s="8">
        <v>2116</v>
      </c>
      <c r="D258" s="6">
        <v>221519.28460000001</v>
      </c>
      <c r="E258" s="6">
        <v>110759.64</v>
      </c>
      <c r="F258" s="6">
        <v>110759.64460000001</v>
      </c>
      <c r="G258" s="6">
        <v>411086.01210433419</v>
      </c>
      <c r="H258" s="6">
        <v>205543.01</v>
      </c>
      <c r="I258" s="6">
        <v>205543.00210433418</v>
      </c>
      <c r="J258" s="6">
        <v>632605.29670433421</v>
      </c>
    </row>
    <row r="259" spans="1:10" x14ac:dyDescent="0.25">
      <c r="A259" t="s">
        <v>288</v>
      </c>
      <c r="B259" t="s">
        <v>18</v>
      </c>
      <c r="C259" s="8">
        <v>2701</v>
      </c>
      <c r="D259" s="6">
        <v>282761.61989999999</v>
      </c>
      <c r="E259" s="6">
        <v>141380.81</v>
      </c>
      <c r="F259" s="6">
        <v>141380.80989999999</v>
      </c>
      <c r="G259" s="6">
        <v>524674.8958762642</v>
      </c>
      <c r="H259" s="6">
        <v>262337.45</v>
      </c>
      <c r="I259" s="6">
        <v>262337.44587626419</v>
      </c>
      <c r="J259" s="6">
        <v>807436.51577626425</v>
      </c>
    </row>
    <row r="260" spans="1:10" x14ac:dyDescent="0.25">
      <c r="A260" t="s">
        <v>289</v>
      </c>
      <c r="B260" t="s">
        <v>18</v>
      </c>
      <c r="C260" s="8">
        <v>269</v>
      </c>
      <c r="D260" s="6">
        <v>28161.005499999999</v>
      </c>
      <c r="E260" s="6">
        <v>14080.5</v>
      </c>
      <c r="F260" s="6">
        <v>14080.505499999999</v>
      </c>
      <c r="G260" s="6">
        <v>52253.812288306217</v>
      </c>
      <c r="H260" s="6">
        <v>26126.91</v>
      </c>
      <c r="I260" s="6">
        <v>26126.902288306217</v>
      </c>
      <c r="J260" s="6">
        <v>80414.817788306216</v>
      </c>
    </row>
    <row r="261" spans="1:10" x14ac:dyDescent="0.25">
      <c r="A261" t="s">
        <v>290</v>
      </c>
      <c r="B261" t="s">
        <v>15</v>
      </c>
      <c r="C261" s="8">
        <v>317</v>
      </c>
      <c r="D261" s="6">
        <v>33186.017599999999</v>
      </c>
      <c r="E261" s="6">
        <v>16593.009999999998</v>
      </c>
      <c r="F261" s="6">
        <v>16593.007600000001</v>
      </c>
      <c r="G261" s="6">
        <v>61573.530347301843</v>
      </c>
      <c r="H261" s="6">
        <v>30786.77</v>
      </c>
      <c r="I261" s="6">
        <v>30786.760347301843</v>
      </c>
      <c r="J261" s="6">
        <v>94759.547947301849</v>
      </c>
    </row>
    <row r="262" spans="1:10" x14ac:dyDescent="0.25">
      <c r="A262" t="s">
        <v>291</v>
      </c>
      <c r="B262" t="s">
        <v>19</v>
      </c>
      <c r="C262" s="8">
        <v>544</v>
      </c>
      <c r="D262" s="6">
        <v>56950.1374</v>
      </c>
      <c r="E262" s="6">
        <v>28475.07</v>
      </c>
      <c r="F262" s="6">
        <v>28475.0674</v>
      </c>
      <c r="G262" s="6">
        <v>105665.62260724274</v>
      </c>
      <c r="H262" s="6">
        <v>52832.81</v>
      </c>
      <c r="I262" s="6">
        <v>52832.81260724274</v>
      </c>
      <c r="J262" s="6">
        <v>162615.76000724273</v>
      </c>
    </row>
    <row r="263" spans="1:10" x14ac:dyDescent="0.25">
      <c r="A263" t="s">
        <v>292</v>
      </c>
      <c r="B263" t="s">
        <v>6</v>
      </c>
      <c r="C263" s="8">
        <v>821</v>
      </c>
      <c r="D263" s="6">
        <v>85948.644899999999</v>
      </c>
      <c r="E263" s="6">
        <v>42974.32</v>
      </c>
      <c r="F263" s="6">
        <v>42974.3249</v>
      </c>
      <c r="G263" s="6">
        <v>159469.62288930581</v>
      </c>
      <c r="H263" s="6">
        <v>79734.81</v>
      </c>
      <c r="I263" s="6">
        <v>79734.812889305816</v>
      </c>
      <c r="J263" s="6">
        <v>245418.26778930583</v>
      </c>
    </row>
    <row r="264" spans="1:10" x14ac:dyDescent="0.25">
      <c r="A264" t="s">
        <v>293</v>
      </c>
      <c r="B264" t="s">
        <v>8</v>
      </c>
      <c r="C264" s="8">
        <v>826</v>
      </c>
      <c r="D264" s="6">
        <v>86472.083700000003</v>
      </c>
      <c r="E264" s="6">
        <v>43236.04</v>
      </c>
      <c r="F264" s="6">
        <v>43236.043700000002</v>
      </c>
      <c r="G264" s="6">
        <v>160440.82665955389</v>
      </c>
      <c r="H264" s="6">
        <v>80220.41</v>
      </c>
      <c r="I264" s="6">
        <v>80220.416659553885</v>
      </c>
      <c r="J264" s="6">
        <v>246912.91035955388</v>
      </c>
    </row>
    <row r="265" spans="1:10" x14ac:dyDescent="0.25">
      <c r="A265" t="s">
        <v>294</v>
      </c>
      <c r="B265" t="s">
        <v>6</v>
      </c>
      <c r="C265" s="8">
        <v>411</v>
      </c>
      <c r="D265" s="6">
        <v>43026.666299999997</v>
      </c>
      <c r="E265" s="6">
        <v>21513.33</v>
      </c>
      <c r="F265" s="6">
        <v>21513.336299999995</v>
      </c>
      <c r="G265" s="6">
        <v>79831.930581613502</v>
      </c>
      <c r="H265" s="6">
        <v>39915.97</v>
      </c>
      <c r="I265" s="6">
        <v>39915.960581613501</v>
      </c>
      <c r="J265" s="6">
        <v>122858.5968816135</v>
      </c>
    </row>
    <row r="266" spans="1:10" x14ac:dyDescent="0.25">
      <c r="A266" t="s">
        <v>295</v>
      </c>
      <c r="B266" t="s">
        <v>18</v>
      </c>
      <c r="C266" s="8">
        <v>1071</v>
      </c>
      <c r="D266" s="6">
        <v>112120.5831</v>
      </c>
      <c r="E266" s="6">
        <v>56060.29</v>
      </c>
      <c r="F266" s="6">
        <v>56060.293100000003</v>
      </c>
      <c r="G266" s="6">
        <v>208043.98870176935</v>
      </c>
      <c r="H266" s="6">
        <v>104021.99</v>
      </c>
      <c r="I266" s="6">
        <v>104021.99870176935</v>
      </c>
      <c r="J266" s="6">
        <v>320164.57180176937</v>
      </c>
    </row>
    <row r="267" spans="1:10" x14ac:dyDescent="0.25">
      <c r="A267" t="s">
        <v>296</v>
      </c>
      <c r="B267" t="s">
        <v>14</v>
      </c>
      <c r="C267" s="8">
        <v>3530</v>
      </c>
      <c r="D267" s="6">
        <v>369547.76679999998</v>
      </c>
      <c r="E267" s="6">
        <v>184773.88</v>
      </c>
      <c r="F267" s="6">
        <v>184773.88679999998</v>
      </c>
      <c r="G267" s="6">
        <v>685661.08126817108</v>
      </c>
      <c r="H267" s="6">
        <v>342830.54</v>
      </c>
      <c r="I267" s="6">
        <v>342830.5412681711</v>
      </c>
      <c r="J267" s="6">
        <v>1055208.8480681712</v>
      </c>
    </row>
    <row r="268" spans="1:10" x14ac:dyDescent="0.25">
      <c r="A268" t="s">
        <v>297</v>
      </c>
      <c r="B268" t="s">
        <v>9</v>
      </c>
      <c r="C268" s="8">
        <v>10081</v>
      </c>
      <c r="D268" s="6">
        <v>1055357.2344</v>
      </c>
      <c r="E268" s="6">
        <v>527678.62</v>
      </c>
      <c r="F268" s="6">
        <v>527678.61439999996</v>
      </c>
      <c r="G268" s="6">
        <v>1958486.8090849684</v>
      </c>
      <c r="H268" s="6">
        <v>979243.4</v>
      </c>
      <c r="I268" s="6">
        <v>979243.40908496839</v>
      </c>
      <c r="J268" s="6">
        <v>3013844.0434849681</v>
      </c>
    </row>
    <row r="269" spans="1:10" x14ac:dyDescent="0.25">
      <c r="A269" t="s">
        <v>298</v>
      </c>
      <c r="B269" t="s">
        <v>18</v>
      </c>
      <c r="C269" s="8">
        <v>1796</v>
      </c>
      <c r="D269" s="6">
        <v>188019.20379999999</v>
      </c>
      <c r="E269" s="6">
        <v>94009.600000000006</v>
      </c>
      <c r="F269" s="6">
        <v>94009.603799999983</v>
      </c>
      <c r="G269" s="6">
        <v>348876.75416281767</v>
      </c>
      <c r="H269" s="6">
        <v>174438.38</v>
      </c>
      <c r="I269" s="6">
        <v>174438.37416281766</v>
      </c>
      <c r="J269" s="6">
        <v>536895.95796281763</v>
      </c>
    </row>
    <row r="270" spans="1:10" x14ac:dyDescent="0.25">
      <c r="A270" t="s">
        <v>299</v>
      </c>
      <c r="B270" t="s">
        <v>18</v>
      </c>
      <c r="C270" s="8">
        <v>396</v>
      </c>
      <c r="D270" s="6">
        <v>41456.35</v>
      </c>
      <c r="E270" s="6">
        <v>20728.18</v>
      </c>
      <c r="F270" s="6">
        <v>20728.169999999998</v>
      </c>
      <c r="G270" s="6">
        <v>76923.827755276056</v>
      </c>
      <c r="H270" s="6">
        <v>38461.910000000003</v>
      </c>
      <c r="I270" s="6">
        <v>38461.917755276052</v>
      </c>
      <c r="J270" s="6">
        <v>118380.17775527606</v>
      </c>
    </row>
    <row r="271" spans="1:10" x14ac:dyDescent="0.25">
      <c r="A271" t="s">
        <v>300</v>
      </c>
      <c r="B271" t="s">
        <v>19</v>
      </c>
      <c r="C271" s="8">
        <v>3298</v>
      </c>
      <c r="D271" s="6">
        <v>345260.20819999999</v>
      </c>
      <c r="E271" s="6">
        <v>172630.1</v>
      </c>
      <c r="F271" s="6">
        <v>172630.10819999999</v>
      </c>
      <c r="G271" s="6">
        <v>640597.83705640922</v>
      </c>
      <c r="H271" s="6">
        <v>320298.92</v>
      </c>
      <c r="I271" s="6">
        <v>320298.91705640923</v>
      </c>
      <c r="J271" s="6">
        <v>985858.04525640921</v>
      </c>
    </row>
    <row r="272" spans="1:10" x14ac:dyDescent="0.25">
      <c r="A272" t="s">
        <v>301</v>
      </c>
      <c r="B272" t="s">
        <v>7</v>
      </c>
      <c r="C272" s="8">
        <v>730</v>
      </c>
      <c r="D272" s="6">
        <v>76422.059399999998</v>
      </c>
      <c r="E272" s="6">
        <v>38211.03</v>
      </c>
      <c r="F272" s="6">
        <v>38211.029399999999</v>
      </c>
      <c r="G272" s="6">
        <v>142255.16504030547</v>
      </c>
      <c r="H272" s="6">
        <v>71127.58</v>
      </c>
      <c r="I272" s="6">
        <v>71127.585040305465</v>
      </c>
      <c r="J272" s="6">
        <v>218677.22444030546</v>
      </c>
    </row>
    <row r="273" spans="1:10" x14ac:dyDescent="0.25">
      <c r="A273" t="s">
        <v>302</v>
      </c>
      <c r="B273" t="s">
        <v>9</v>
      </c>
      <c r="C273" s="8">
        <v>7333</v>
      </c>
      <c r="D273" s="6">
        <v>767675.29009999998</v>
      </c>
      <c r="E273" s="6">
        <v>383837.65</v>
      </c>
      <c r="F273" s="6">
        <v>383837.64009999996</v>
      </c>
      <c r="G273" s="6">
        <v>1424618.9634976762</v>
      </c>
      <c r="H273" s="6">
        <v>712309.48</v>
      </c>
      <c r="I273" s="6">
        <v>712309.48349767621</v>
      </c>
      <c r="J273" s="6">
        <v>2192294.2535976763</v>
      </c>
    </row>
    <row r="274" spans="1:10" x14ac:dyDescent="0.25">
      <c r="A274" t="s">
        <v>303</v>
      </c>
      <c r="B274" t="s">
        <v>13</v>
      </c>
      <c r="C274" s="8">
        <v>1688</v>
      </c>
      <c r="D274" s="6">
        <v>176712.9265</v>
      </c>
      <c r="E274" s="6">
        <v>88356.46</v>
      </c>
      <c r="F274" s="6">
        <v>88356.466499999995</v>
      </c>
      <c r="G274" s="6">
        <v>327874.19951107958</v>
      </c>
      <c r="H274" s="6">
        <v>163937.1</v>
      </c>
      <c r="I274" s="6">
        <v>163937.09951107958</v>
      </c>
      <c r="J274" s="6">
        <v>504587.12601107958</v>
      </c>
    </row>
    <row r="275" spans="1:10" x14ac:dyDescent="0.25">
      <c r="A275" t="s">
        <v>304</v>
      </c>
      <c r="B275" t="s">
        <v>17</v>
      </c>
      <c r="C275" s="8">
        <v>883</v>
      </c>
      <c r="D275" s="6">
        <v>92439.285600000003</v>
      </c>
      <c r="E275" s="6">
        <v>46219.64</v>
      </c>
      <c r="F275" s="6">
        <v>46219.645600000003</v>
      </c>
      <c r="G275" s="6">
        <v>171512.40582786899</v>
      </c>
      <c r="H275" s="6">
        <v>85756.2</v>
      </c>
      <c r="I275" s="6">
        <v>85756.205827868995</v>
      </c>
      <c r="J275" s="6">
        <v>263951.69142786902</v>
      </c>
    </row>
    <row r="276" spans="1:10" x14ac:dyDescent="0.25">
      <c r="A276" t="s">
        <v>305</v>
      </c>
      <c r="B276" t="s">
        <v>7</v>
      </c>
      <c r="C276" s="8">
        <v>400</v>
      </c>
      <c r="D276" s="6">
        <v>41875.1011</v>
      </c>
      <c r="E276" s="6">
        <v>20937.55</v>
      </c>
      <c r="F276" s="6">
        <v>20937.551100000001</v>
      </c>
      <c r="G276" s="6">
        <v>77948.03563852355</v>
      </c>
      <c r="H276" s="6">
        <v>38974.019999999997</v>
      </c>
      <c r="I276" s="6">
        <v>38974.015638523553</v>
      </c>
      <c r="J276" s="6">
        <v>119823.13673852355</v>
      </c>
    </row>
    <row r="277" spans="1:10" x14ac:dyDescent="0.25">
      <c r="A277" t="s">
        <v>306</v>
      </c>
      <c r="B277" t="s">
        <v>19</v>
      </c>
      <c r="C277" s="8">
        <v>2062</v>
      </c>
      <c r="D277" s="6">
        <v>215866.14600000001</v>
      </c>
      <c r="E277" s="6">
        <v>107933.07</v>
      </c>
      <c r="F277" s="6">
        <v>107933.076</v>
      </c>
      <c r="G277" s="6">
        <v>400519.32686789439</v>
      </c>
      <c r="H277" s="6">
        <v>200259.66</v>
      </c>
      <c r="I277" s="6">
        <v>200259.66686789438</v>
      </c>
      <c r="J277" s="6">
        <v>616385.47286789445</v>
      </c>
    </row>
    <row r="278" spans="1:10" x14ac:dyDescent="0.25">
      <c r="A278" t="s">
        <v>307</v>
      </c>
      <c r="B278" t="s">
        <v>19</v>
      </c>
      <c r="C278" s="8">
        <v>858</v>
      </c>
      <c r="D278" s="6">
        <v>89822.091799999995</v>
      </c>
      <c r="E278" s="6">
        <v>44911.05</v>
      </c>
      <c r="F278" s="6">
        <v>44911.041799999992</v>
      </c>
      <c r="G278" s="6">
        <v>166656.44153862918</v>
      </c>
      <c r="H278" s="6">
        <v>83328.22</v>
      </c>
      <c r="I278" s="6">
        <v>83328.221538629179</v>
      </c>
      <c r="J278" s="6">
        <v>256478.53333862917</v>
      </c>
    </row>
    <row r="279" spans="1:10" x14ac:dyDescent="0.25">
      <c r="A279" t="s">
        <v>308</v>
      </c>
      <c r="B279" t="s">
        <v>17</v>
      </c>
      <c r="C279" s="8">
        <v>1028</v>
      </c>
      <c r="D279" s="6">
        <v>107619.0097</v>
      </c>
      <c r="E279" s="6">
        <v>53809.5</v>
      </c>
      <c r="F279" s="6">
        <v>53809.509699999995</v>
      </c>
      <c r="G279" s="6">
        <v>199676.95718125632</v>
      </c>
      <c r="H279" s="6">
        <v>99838.48</v>
      </c>
      <c r="I279" s="6">
        <v>99838.477181256327</v>
      </c>
      <c r="J279" s="6">
        <v>307295.96688125632</v>
      </c>
    </row>
    <row r="280" spans="1:10" x14ac:dyDescent="0.25">
      <c r="A280" t="s">
        <v>30</v>
      </c>
      <c r="B280">
        <f>SUBTOTAL(103,LFRFDispersements[County])</f>
        <v>278</v>
      </c>
      <c r="C280" s="8">
        <f>SUBTOTAL(109,LFRFDispersements[2019 Estimated Population])</f>
        <v>623886</v>
      </c>
      <c r="D280" s="6">
        <f>SUBTOTAL(109,LFRFDispersements[NEU Amount])</f>
        <v>58757393.198899962</v>
      </c>
      <c r="E280" s="6">
        <f>SUBTOTAL(109,LFRFDispersements[NEU Payment 1])</f>
        <v>29378696.599999987</v>
      </c>
      <c r="F280" s="6">
        <f>SUBTOTAL(109,LFRFDispersements[NEU Payment 2])</f>
        <v>29378696.598899994</v>
      </c>
      <c r="G280" s="6">
        <f>SUBTOTAL(109,LFRFDispersements[County Amount])</f>
        <v>121202550.00000001</v>
      </c>
      <c r="H280" s="6">
        <f>SUBTOTAL(109,LFRFDispersements[County Payment 1])</f>
        <v>60601274.999999993</v>
      </c>
      <c r="I280" s="6">
        <f>SUBTOTAL(109,LFRFDispersements[County Payment 2])</f>
        <v>60601275.000000022</v>
      </c>
      <c r="J280" s="6">
        <f>SUBTOTAL(109,LFRFDispersements[Total])</f>
        <v>179959943.19889998</v>
      </c>
    </row>
  </sheetData>
  <phoneticPr fontId="22" type="noConversion"/>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5A93E36888F746A622BBC6A4988DFA" ma:contentTypeVersion="10" ma:contentTypeDescription="Create a new document." ma:contentTypeScope="" ma:versionID="402a1d6252de661fdd528dc46a7c628b">
  <xsd:schema xmlns:xsd="http://www.w3.org/2001/XMLSchema" xmlns:xs="http://www.w3.org/2001/XMLSchema" xmlns:p="http://schemas.microsoft.com/office/2006/metadata/properties" xmlns:ns1="http://schemas.microsoft.com/sharepoint/v3" xmlns:ns2="caf1409d-7540-4d71-be8e-e1fa15c1b3e3" xmlns:ns3="600ef373-9312-40cc-8de9-46844884d212" targetNamespace="http://schemas.microsoft.com/office/2006/metadata/properties" ma:root="true" ma:fieldsID="939d0a6b5170bc8d47ec5897b66fbc43" ns1:_="" ns2:_="" ns3:_="">
    <xsd:import namespace="http://schemas.microsoft.com/sharepoint/v3"/>
    <xsd:import namespace="caf1409d-7540-4d71-be8e-e1fa15c1b3e3"/>
    <xsd:import namespace="600ef373-9312-40cc-8de9-46844884d212"/>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f1409d-7540-4d71-be8e-e1fa15c1b3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ef373-9312-40cc-8de9-46844884d21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8D1282-CDCE-4007-9893-F8F220DDEF75}">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1DA908B9-5EF7-4027-AF04-815FD2FFA8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af1409d-7540-4d71-be8e-e1fa15c1b3e3"/>
    <ds:schemaRef ds:uri="600ef373-9312-40cc-8de9-46844884d2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88C29D-1FE7-4BFE-831A-1472A0CB9E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Municipal Allocations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drfarnham</dc:creator>
  <cp:keywords/>
  <dc:description/>
  <cp:lastModifiedBy>drfarnham</cp:lastModifiedBy>
  <cp:revision/>
  <dcterms:created xsi:type="dcterms:W3CDTF">2021-06-08T16:11:46Z</dcterms:created>
  <dcterms:modified xsi:type="dcterms:W3CDTF">2021-08-20T18:29:50Z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0x010100ED5A93E36888F746A622BBC6A4988DFA</vt:lpwstr>
  </property>
</Properties>
</file>